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環境係\Desktop\経営比較分析表\"/>
    </mc:Choice>
  </mc:AlternateContent>
  <xr:revisionPtr revIDLastSave="0" documentId="13_ncr:1_{E0E31D59-1CB6-4021-A088-0D1C57C89FFF}" xr6:coauthVersionLast="41" xr6:coauthVersionMax="41" xr10:uidLastSave="{00000000-0000-0000-0000-000000000000}"/>
  <workbookProtection workbookAlgorithmName="SHA-512" workbookHashValue="5/iWB7BuOfEtkGGTSC4PPWQ2fIZF+J1FjHnHeTd1up+RKy13WXCbQLQwkQQWNzkG363xymH5IELtIMuAc7BezA==" workbookSaltValue="x1O+m5q0UVgx8zErNtCJE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AL10" i="4"/>
  <c r="AD10" i="4"/>
  <c r="P10" i="4"/>
  <c r="B10" i="4"/>
  <c r="AT8" i="4"/>
  <c r="AD8" i="4"/>
  <c r="I8" i="4"/>
  <c r="B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<sst xmlns="http://schemas.openxmlformats.org/spreadsheetml/2006/main" count="228" uniqueCount="114">
  <si>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</si>
  <si>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</si>
  <si>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</si>
  <si>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</si>
  <si>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</si>
  <si>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</si>
  <si>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</si>
  <si>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</si>
  <si>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</si>
  <si>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</si>
  <si>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</si>
  <si>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</si>
  <si>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</si>
  <si>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</si>
  <si>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</si>
  <si>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</si>
  <si>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</si>
  <si>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</si>
  <si>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</si>
  <si>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</si>
  <si>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</si>
  <si>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</si>
  <si>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</si>
  <si>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</si>
  <si>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</si>
  <si>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</si>
  <si>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</si>
  <si>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</si>
  <si>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</si>
  <si>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</si>
  <si>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</si>
  <si>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</si>
  <si>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</si>
  <si>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</si>
  <si>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</si>
  <si>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</si>
  <si>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</si>
  <si>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</si>
  <si>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</si>
  <si>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</si>
  <si>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</si>
  <si>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</si>
  <si>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</si>
  <si>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</si>
  <si>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</si>
  <si>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</si>
  <si>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</si>
  <si>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</si>
  <si>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</si>
  <si>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</si>
  <si>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</si>
  <si>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</si>
  <si>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</si>
  <si>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</si>
  <si>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</si>
  <si>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</si>
  <si>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</si>
  <si>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</si>
  <si>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</si>
  <si>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</si>
  <si>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</si>
  <si>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</si>
  <si>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</si>
  <si>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</si>
  <si>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</si>
  <si>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</si>
  <si>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</si>
  <si>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</si>
  <si>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</si>
  <si>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</si>
  <si>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</si>
  <si>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</si>
  <si>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</si>
  <si>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</si>
  <si>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</si>
  <si>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</si>
  <si>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</si>
  <si>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</si>
  <si>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</si>
  <si>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</si>
  <si>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</si>
  <si>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</si>
  <si>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</si>
  <si>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</si>
  <si>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</si>
  <si>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</si>
  <si>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</si>
  <si>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</si>
  <si>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</si>
  <si>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</si>
  <si>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</si>
  <si>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</si>
  <si>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</si>
  <si>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</si>
  <si>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</si>
  <si>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</si>
  <si>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</si>
  <si>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</si>
  <si>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鮫川村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</si>
  <si>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</si>
  <si>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</si>
  <si>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</si>
  <si>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</si>
  <si>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</si>
  <si>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</si>
  <si>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</si>
  <si>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</si>
  <si>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</si>
  <si>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</si>
  <si>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</si>
  <si>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</si>
  <si>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建設から20年が経過したため施設の計画的な更新が必要になっている。そのため、効率的な施設の更新や修繕を実施する。また、施設運営費の低コスト化は汚水処理原価からも無理ができないため、適正な利用料金の検討を図り、段階的に料金の見直しが必要である。</t>
    <rPh sb="0" eb="2">
      <t>ケンセツ</t>
    </rPh>
    <rPh sb="6" eb="7">
      <t>ネン</t>
    </rPh>
    <rPh sb="8" eb="10">
      <t>ケイカ</t>
    </rPh>
    <rPh sb="14" eb="16">
      <t>シセツ</t>
    </rPh>
    <rPh sb="17" eb="20">
      <t>ケイカクテキ</t>
    </rPh>
    <rPh sb="21" eb="23">
      <t>コウシン</t>
    </rPh>
    <rPh sb="24" eb="26">
      <t>ヒツヨウ</t>
    </rPh>
    <rPh sb="38" eb="41">
      <t>コウリツテキ</t>
    </rPh>
    <rPh sb="42" eb="44">
      <t>シセツ</t>
    </rPh>
    <rPh sb="45" eb="47">
      <t>コウシン</t>
    </rPh>
    <rPh sb="48" eb="50">
      <t>シュウゼン</t>
    </rPh>
    <rPh sb="51" eb="53">
      <t>ジッシ</t>
    </rPh>
    <rPh sb="59" eb="61">
      <t>シセツ</t>
    </rPh>
    <rPh sb="61" eb="63">
      <t>ウンエイ</t>
    </rPh>
    <rPh sb="63" eb="64">
      <t>ヒ</t>
    </rPh>
    <rPh sb="65" eb="66">
      <t>テイ</t>
    </rPh>
    <rPh sb="69" eb="70">
      <t>カ</t>
    </rPh>
    <rPh sb="71" eb="73">
      <t>オスイ</t>
    </rPh>
    <rPh sb="73" eb="75">
      <t>ショリ</t>
    </rPh>
    <rPh sb="75" eb="77">
      <t>ゲンカ</t>
    </rPh>
    <rPh sb="80" eb="82">
      <t>ムリ</t>
    </rPh>
    <rPh sb="90" eb="92">
      <t>テキセイ</t>
    </rPh>
    <rPh sb="93" eb="95">
      <t>リヨウ</t>
    </rPh>
    <rPh sb="95" eb="97">
      <t>リョウキン</t>
    </rPh>
    <rPh sb="98" eb="100">
      <t>ケントウ</t>
    </rPh>
    <rPh sb="101" eb="102">
      <t>ハカ</t>
    </rPh>
    <rPh sb="104" eb="107">
      <t>ダンカイテキ</t>
    </rPh>
    <rPh sb="108" eb="110">
      <t>リョウキン</t>
    </rPh>
    <rPh sb="111" eb="113">
      <t>ミナオ</t>
    </rPh>
    <rPh sb="115" eb="117">
      <t>ヒツヨウ</t>
    </rPh>
    <phoneticPr fontId="15"/>
  </si>
  <si>
    <t>平成11年4月から供用を開始して既に20年が経過しており、今までに撹拌機械のオーバーホールや使用不能になったポンプ交換を実施している。経年劣化による機械機器の更新は施設の正常な稼働に必ず必要となるため保守点検業務と並行して計画的な機器の更新を実施する。</t>
    <rPh sb="0" eb="2">
      <t>ヘイセイ</t>
    </rPh>
    <rPh sb="4" eb="5">
      <t>ネン</t>
    </rPh>
    <rPh sb="6" eb="7">
      <t>ガツ</t>
    </rPh>
    <rPh sb="9" eb="11">
      <t>キョウヨウ</t>
    </rPh>
    <rPh sb="12" eb="14">
      <t>カイシ</t>
    </rPh>
    <rPh sb="16" eb="17">
      <t>スデ</t>
    </rPh>
    <rPh sb="20" eb="21">
      <t>ネン</t>
    </rPh>
    <rPh sb="22" eb="24">
      <t>ケイカ</t>
    </rPh>
    <rPh sb="29" eb="30">
      <t>イマ</t>
    </rPh>
    <rPh sb="33" eb="35">
      <t>カクハン</t>
    </rPh>
    <rPh sb="35" eb="37">
      <t>キカイ</t>
    </rPh>
    <rPh sb="46" eb="48">
      <t>シヨウ</t>
    </rPh>
    <rPh sb="48" eb="50">
      <t>フノウ</t>
    </rPh>
    <rPh sb="57" eb="59">
      <t>コウカン</t>
    </rPh>
    <rPh sb="60" eb="62">
      <t>ジッシ</t>
    </rPh>
    <rPh sb="67" eb="69">
      <t>ケイネン</t>
    </rPh>
    <rPh sb="69" eb="71">
      <t>レッカ</t>
    </rPh>
    <rPh sb="74" eb="76">
      <t>キカイ</t>
    </rPh>
    <rPh sb="76" eb="78">
      <t>キキ</t>
    </rPh>
    <rPh sb="79" eb="81">
      <t>コウシン</t>
    </rPh>
    <rPh sb="82" eb="84">
      <t>シセツ</t>
    </rPh>
    <rPh sb="85" eb="87">
      <t>セイジョウ</t>
    </rPh>
    <rPh sb="88" eb="90">
      <t>カドウ</t>
    </rPh>
    <rPh sb="91" eb="92">
      <t>カナラ</t>
    </rPh>
    <rPh sb="93" eb="95">
      <t>ヒツヨウ</t>
    </rPh>
    <rPh sb="100" eb="102">
      <t>ホシュ</t>
    </rPh>
    <rPh sb="102" eb="104">
      <t>テンケン</t>
    </rPh>
    <rPh sb="104" eb="106">
      <t>ギョウム</t>
    </rPh>
    <rPh sb="107" eb="109">
      <t>ヘイコウ</t>
    </rPh>
    <rPh sb="111" eb="113">
      <t>ケイカク</t>
    </rPh>
    <rPh sb="113" eb="114">
      <t>テキ</t>
    </rPh>
    <rPh sb="115" eb="117">
      <t>キキ</t>
    </rPh>
    <rPh sb="118" eb="120">
      <t>コウシン</t>
    </rPh>
    <rPh sb="121" eb="123">
      <t>ジッシ</t>
    </rPh>
    <phoneticPr fontId="15"/>
  </si>
  <si>
    <t>収益的収支比率は、９５％であり、１００％に近い。また、一般会計からの繰入金により地方債を償還が今後も続くと考えている。施設運営経費は、経費回収率が73％と100％に近づいており料金収入で概ね賄っていると考えている。水洗化率は、100％に達していないが8割を超えており今後大幅な加入者の増加は期待できない。維持管理費用の低コスト化に努力している。汚水処理原価は全国平均の概ね1/2となっている。今後、収入増を図るため利用料金の見直しを検討する必要がある。</t>
    <rPh sb="0" eb="3">
      <t>シュウエキテキ</t>
    </rPh>
    <rPh sb="3" eb="5">
      <t>シュウシ</t>
    </rPh>
    <rPh sb="5" eb="7">
      <t>ヒリツ</t>
    </rPh>
    <rPh sb="21" eb="22">
      <t>チカ</t>
    </rPh>
    <rPh sb="27" eb="29">
      <t>イッパン</t>
    </rPh>
    <rPh sb="29" eb="31">
      <t>カイケイ</t>
    </rPh>
    <rPh sb="34" eb="36">
      <t>クリイレ</t>
    </rPh>
    <rPh sb="36" eb="37">
      <t>キン</t>
    </rPh>
    <rPh sb="40" eb="43">
      <t>チホウサイ</t>
    </rPh>
    <rPh sb="44" eb="46">
      <t>ショウカン</t>
    </rPh>
    <rPh sb="47" eb="49">
      <t>コンゴ</t>
    </rPh>
    <rPh sb="50" eb="51">
      <t>ツヅ</t>
    </rPh>
    <rPh sb="53" eb="54">
      <t>カンガ</t>
    </rPh>
    <rPh sb="59" eb="61">
      <t>シセツ</t>
    </rPh>
    <rPh sb="61" eb="63">
      <t>ウンエイ</t>
    </rPh>
    <rPh sb="63" eb="65">
      <t>ケイヒ</t>
    </rPh>
    <rPh sb="67" eb="69">
      <t>ケイヒ</t>
    </rPh>
    <rPh sb="69" eb="71">
      <t>カイシュウ</t>
    </rPh>
    <rPh sb="71" eb="72">
      <t>リツ</t>
    </rPh>
    <rPh sb="82" eb="83">
      <t>チカ</t>
    </rPh>
    <rPh sb="88" eb="90">
      <t>リョウキン</t>
    </rPh>
    <rPh sb="90" eb="92">
      <t>シュウニュウ</t>
    </rPh>
    <rPh sb="93" eb="94">
      <t>オオム</t>
    </rPh>
    <rPh sb="95" eb="96">
      <t>マカナ</t>
    </rPh>
    <rPh sb="101" eb="102">
      <t>カンガ</t>
    </rPh>
    <rPh sb="107" eb="110">
      <t>スイセンカ</t>
    </rPh>
    <rPh sb="110" eb="111">
      <t>リツ</t>
    </rPh>
    <rPh sb="118" eb="119">
      <t>タッ</t>
    </rPh>
    <rPh sb="126" eb="127">
      <t>ワリ</t>
    </rPh>
    <rPh sb="128" eb="129">
      <t>コ</t>
    </rPh>
    <rPh sb="133" eb="135">
      <t>コンゴ</t>
    </rPh>
    <rPh sb="135" eb="137">
      <t>オオハバ</t>
    </rPh>
    <rPh sb="138" eb="141">
      <t>カニュウシャ</t>
    </rPh>
    <rPh sb="142" eb="144">
      <t>ゾウカ</t>
    </rPh>
    <rPh sb="145" eb="147">
      <t>キタイ</t>
    </rPh>
    <rPh sb="152" eb="154">
      <t>イジ</t>
    </rPh>
    <rPh sb="154" eb="156">
      <t>カンリ</t>
    </rPh>
    <rPh sb="156" eb="158">
      <t>ヒヨウ</t>
    </rPh>
    <rPh sb="159" eb="160">
      <t>テイ</t>
    </rPh>
    <rPh sb="163" eb="164">
      <t>カ</t>
    </rPh>
    <rPh sb="165" eb="167">
      <t>ドリョク</t>
    </rPh>
    <rPh sb="172" eb="174">
      <t>オスイ</t>
    </rPh>
    <rPh sb="174" eb="176">
      <t>ショリ</t>
    </rPh>
    <rPh sb="176" eb="178">
      <t>ゲンカ</t>
    </rPh>
    <rPh sb="179" eb="181">
      <t>ゼンコク</t>
    </rPh>
    <rPh sb="181" eb="183">
      <t>ヘイキン</t>
    </rPh>
    <rPh sb="184" eb="185">
      <t>オオム</t>
    </rPh>
    <rPh sb="196" eb="198">
      <t>コンゴ</t>
    </rPh>
    <rPh sb="199" eb="201">
      <t>シュウニュウ</t>
    </rPh>
    <rPh sb="201" eb="202">
      <t>ゾウ</t>
    </rPh>
    <rPh sb="203" eb="204">
      <t>ハカ</t>
    </rPh>
    <rPh sb="207" eb="209">
      <t>リヨウ</t>
    </rPh>
    <rPh sb="209" eb="211">
      <t>リョウキン</t>
    </rPh>
    <rPh sb="212" eb="214">
      <t>ミナオ</t>
    </rPh>
    <rPh sb="216" eb="218">
      <t>ケントウ</t>
    </rPh>
    <rPh sb="220" eb="222">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</si>
</sst>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xr:uid="{664785B9-A7E5-4FE5-98EC-E436262F2C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D7-4A18-ADB6-DA71AB6FF12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41D7-4A18-ADB6-DA71AB6FF12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54.96</c:v>
                </c:pt>
                <c:pt idx="1">
                  <c:v>55.45</c:v>
                </c:pt>
                <c:pt idx="2">
                  <c:v>56.42</c:v>
                </c:pt>
                <c:pt idx="3">
                  <c:v>59.08</c:v>
                </c:pt>
                <c:pt idx="4">
                  <c:v>58.11</c:v>
                </c:pt>
              </c:numCache>
            </c:numRef>
          </c:val>
          <c:extLst>
            <c:ext xmlns:c16="http://schemas.microsoft.com/office/drawing/2014/chart" uri="{C3380CC4-5D6E-409C-BE32-E72D297353CC}">
              <c16:uniqueId val="{00000000-D9F1-43B8-8F7D-3999FC01B17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D9F1-43B8-8F7D-3999FC01B17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80.31</c:v>
                </c:pt>
                <c:pt idx="1">
                  <c:v>81.99</c:v>
                </c:pt>
                <c:pt idx="2">
                  <c:v>82.86</c:v>
                </c:pt>
                <c:pt idx="3">
                  <c:v>85.02</c:v>
                </c:pt>
                <c:pt idx="4">
                  <c:v>87.38</c:v>
                </c:pt>
              </c:numCache>
            </c:numRef>
          </c:val>
          <c:extLst>
            <c:ext xmlns:c16="http://schemas.microsoft.com/office/drawing/2014/chart" uri="{C3380CC4-5D6E-409C-BE32-E72D297353CC}">
              <c16:uniqueId val="{00000000-9FA2-4D41-AC0A-8693E6545E2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9FA2-4D41-AC0A-8693E6545E2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100.23</c:v>
                </c:pt>
                <c:pt idx="1">
                  <c:v>103.52</c:v>
                </c:pt>
                <c:pt idx="2">
                  <c:v>104.32</c:v>
                </c:pt>
                <c:pt idx="3">
                  <c:v>98.68</c:v>
                </c:pt>
                <c:pt idx="4">
                  <c:v>95.68</c:v>
                </c:pt>
              </c:numCache>
            </c:numRef>
          </c:val>
          <c:extLst>
            <c:ext xmlns:c16="http://schemas.microsoft.com/office/drawing/2014/chart" uri="{C3380CC4-5D6E-409C-BE32-E72D297353CC}">
              <c16:uniqueId val="{00000000-C096-4B61-89C8-DA29E5E2F84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96-4B61-89C8-DA29E5E2F84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CF-424C-AFCC-599A6BA4AC3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CF-424C-AFCC-599A6BA4AC3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88-49AB-BE8B-7F2A873AB32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88-49AB-BE8B-7F2A873AB32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51-4FF6-A729-0BAEB9EE73D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51-4FF6-A729-0BAEB9EE73D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A7-4D93-9E21-0916AEFC42F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A7-4D93-9E21-0916AEFC42F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formatCode="#,##0.00;&quot;△&quot;#,##0.00;&quot;-&quot;">
                  <c:v>2115.15</c:v>
                </c:pt>
                <c:pt idx="3">
                  <c:v>0</c:v>
                </c:pt>
                <c:pt idx="4">
                  <c:v>0</c:v>
                </c:pt>
              </c:numCache>
            </c:numRef>
          </c:val>
          <c:extLst>
            <c:ext xmlns:c16="http://schemas.microsoft.com/office/drawing/2014/chart" uri="{C3380CC4-5D6E-409C-BE32-E72D297353CC}">
              <c16:uniqueId val="{00000000-B319-401D-A31E-50093A62B59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B319-401D-A31E-50093A62B59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98.25</c:v>
                </c:pt>
                <c:pt idx="1">
                  <c:v>88.67</c:v>
                </c:pt>
                <c:pt idx="2">
                  <c:v>97.31</c:v>
                </c:pt>
                <c:pt idx="3">
                  <c:v>72.05</c:v>
                </c:pt>
                <c:pt idx="4">
                  <c:v>73.2</c:v>
                </c:pt>
              </c:numCache>
            </c:numRef>
          </c:val>
          <c:extLst>
            <c:ext xmlns:c16="http://schemas.microsoft.com/office/drawing/2014/chart" uri="{C3380CC4-5D6E-409C-BE32-E72D297353CC}">
              <c16:uniqueId val="{00000000-ECF0-4E0D-B7CC-E93D1F25F6D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ECF0-4E0D-B7CC-E93D1F25F6D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113.24</c:v>
                </c:pt>
                <c:pt idx="1">
                  <c:v>127.93</c:v>
                </c:pt>
                <c:pt idx="2">
                  <c:v>112.6</c:v>
                </c:pt>
                <c:pt idx="3">
                  <c:v>150</c:v>
                </c:pt>
                <c:pt idx="4">
                  <c:v>151.47</c:v>
                </c:pt>
              </c:numCache>
            </c:numRef>
          </c:val>
          <c:extLst>
            <c:ext xmlns:c16="http://schemas.microsoft.com/office/drawing/2014/chart" uri="{C3380CC4-5D6E-409C-BE32-E72D297353CC}">
              <c16:uniqueId val="{00000000-D37A-445E-9057-89B042E5E34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D37A-445E-9057-89B042E5E34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G50" zoomScale="89" zoomScaleNormal="89"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鮫川村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3392</v>
      </c>
      <c r="AM8" s="68"/>
      <c r="AN8" s="68"/>
      <c r="AO8" s="68"/>
      <c r="AP8" s="68"/>
      <c r="AQ8" s="68"/>
      <c r="AR8" s="68"/>
      <c r="AS8" s="68"/>
      <c r="AT8" s="67">
        <f>データ!T6</f>
        <v>131.34</v>
      </c>
      <c r="AU8" s="67"/>
      <c r="AV8" s="67"/>
      <c r="AW8" s="67"/>
      <c r="AX8" s="67"/>
      <c r="AY8" s="67"/>
      <c r="AZ8" s="67"/>
      <c r="BA8" s="67"/>
      <c r="BB8" s="67">
        <f>データ!U6</f>
        <v>25.83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15.9</v>
      </c>
      <c r="Q10" s="67"/>
      <c r="R10" s="67"/>
      <c r="S10" s="67"/>
      <c r="T10" s="67"/>
      <c r="U10" s="67"/>
      <c r="V10" s="67"/>
      <c r="W10" s="67">
        <f>データ!Q6</f>
        <v>100</v>
      </c>
      <c r="X10" s="67"/>
      <c r="Y10" s="67"/>
      <c r="Z10" s="67"/>
      <c r="AA10" s="67"/>
      <c r="AB10" s="67"/>
      <c r="AC10" s="67"/>
      <c r="AD10" s="68">
        <f>データ!R6</f>
        <v>3100</v>
      </c>
      <c r="AE10" s="68"/>
      <c r="AF10" s="68"/>
      <c r="AG10" s="68"/>
      <c r="AH10" s="68"/>
      <c r="AI10" s="68"/>
      <c r="AJ10" s="68"/>
      <c r="AK10" s="2"/>
      <c r="AL10" s="68">
        <f>データ!V6</f>
        <v>531</v>
      </c>
      <c r="AM10" s="68"/>
      <c r="AN10" s="68"/>
      <c r="AO10" s="68"/>
      <c r="AP10" s="68"/>
      <c r="AQ10" s="68"/>
      <c r="AR10" s="68"/>
      <c r="AS10" s="68"/>
      <c r="AT10" s="67">
        <f>データ!W6</f>
        <v>1.1100000000000001</v>
      </c>
      <c r="AU10" s="67"/>
      <c r="AV10" s="67"/>
      <c r="AW10" s="67"/>
      <c r="AX10" s="67"/>
      <c r="AY10" s="67"/>
      <c r="AZ10" s="67"/>
      <c r="BA10" s="67"/>
      <c r="BB10" s="67">
        <f>データ!X6</f>
        <v>478.38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eS+LHxAolSMjqcWRLrUer0n6C3gW/fMXpLxS+7qK3PGhlsBn9A+Istw32XOaKmreo9tiXQvXzlkVRa/IhdEl9A==" saltValue="WTrgi/knLkiEb95IdJPcq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74845</v>
      </c>
      <c r="D6" s="33">
        <f t="shared" si="3"/>
        <v>47</v>
      </c>
      <c r="E6" s="33">
        <f t="shared" si="3"/>
        <v>17</v>
      </c>
      <c r="F6" s="33">
        <f t="shared" si="3"/>
        <v>5</v>
      </c>
      <c r="G6" s="33">
        <f t="shared" si="3"/>
        <v>0</v>
      </c>
      <c r="H6" s="33" t="str">
        <f t="shared" si="3"/>
        <v>福島県　鮫川村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15.9</v>
      </c>
      <c r="Q6" s="34">
        <f t="shared" si="3"/>
        <v>100</v>
      </c>
      <c r="R6" s="34">
        <f t="shared" si="3"/>
        <v>3100</v>
      </c>
      <c r="S6" s="34">
        <f t="shared" si="3"/>
        <v>3392</v>
      </c>
      <c r="T6" s="34">
        <f t="shared" si="3"/>
        <v>131.34</v>
      </c>
      <c r="U6" s="34">
        <f t="shared" si="3"/>
        <v>25.83</v>
      </c>
      <c r="V6" s="34">
        <f t="shared" si="3"/>
        <v>531</v>
      </c>
      <c r="W6" s="34">
        <f t="shared" si="3"/>
        <v>1.1100000000000001</v>
      </c>
      <c r="X6" s="34">
        <f t="shared" si="3"/>
        <v>478.38</v>
      </c>
      <c r="Y6" s="35">
        <f>IF(Y7="",NA(),Y7)</f>
        <v>100.23</v>
      </c>
      <c r="Z6" s="35">
        <f t="shared" ref="Z6:AH6" si="4">IF(Z7="",NA(),Z7)</f>
        <v>103.52</v>
      </c>
      <c r="AA6" s="35">
        <f t="shared" si="4"/>
        <v>104.32</v>
      </c>
      <c r="AB6" s="35">
        <f t="shared" si="4"/>
        <v>98.68</v>
      </c>
      <c r="AC6" s="35">
        <f t="shared" si="4"/>
        <v>95.68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2115.15</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98.25</v>
      </c>
      <c r="BR6" s="35">
        <f t="shared" ref="BR6:BZ6" si="8">IF(BR7="",NA(),BR7)</f>
        <v>88.67</v>
      </c>
      <c r="BS6" s="35">
        <f t="shared" si="8"/>
        <v>97.31</v>
      </c>
      <c r="BT6" s="35">
        <f t="shared" si="8"/>
        <v>72.05</v>
      </c>
      <c r="BU6" s="35">
        <f t="shared" si="8"/>
        <v>73.2</v>
      </c>
      <c r="BV6" s="35">
        <f t="shared" si="8"/>
        <v>50.82</v>
      </c>
      <c r="BW6" s="35">
        <f t="shared" si="8"/>
        <v>52.19</v>
      </c>
      <c r="BX6" s="35">
        <f t="shared" si="8"/>
        <v>55.32</v>
      </c>
      <c r="BY6" s="35">
        <f t="shared" si="8"/>
        <v>59.8</v>
      </c>
      <c r="BZ6" s="35">
        <f t="shared" si="8"/>
        <v>57.77</v>
      </c>
      <c r="CA6" s="34" t="str">
        <f>IF(CA7="","",IF(CA7="-","【-】","【"&amp;SUBSTITUTE(TEXT(CA7,"#,##0.00"),"-","△")&amp;"】"))</f>
        <v>【59.51】</v>
      </c>
      <c r="CB6" s="35">
        <f>IF(CB7="",NA(),CB7)</f>
        <v>113.24</v>
      </c>
      <c r="CC6" s="35">
        <f t="shared" ref="CC6:CK6" si="9">IF(CC7="",NA(),CC7)</f>
        <v>127.93</v>
      </c>
      <c r="CD6" s="35">
        <f t="shared" si="9"/>
        <v>112.6</v>
      </c>
      <c r="CE6" s="35">
        <f t="shared" si="9"/>
        <v>150</v>
      </c>
      <c r="CF6" s="35">
        <f t="shared" si="9"/>
        <v>151.47</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54.96</v>
      </c>
      <c r="CN6" s="35">
        <f t="shared" ref="CN6:CV6" si="10">IF(CN7="",NA(),CN7)</f>
        <v>55.45</v>
      </c>
      <c r="CO6" s="35">
        <f t="shared" si="10"/>
        <v>56.42</v>
      </c>
      <c r="CP6" s="35">
        <f t="shared" si="10"/>
        <v>59.08</v>
      </c>
      <c r="CQ6" s="35">
        <f t="shared" si="10"/>
        <v>58.11</v>
      </c>
      <c r="CR6" s="35">
        <f t="shared" si="10"/>
        <v>53.24</v>
      </c>
      <c r="CS6" s="35">
        <f t="shared" si="10"/>
        <v>52.31</v>
      </c>
      <c r="CT6" s="35">
        <f t="shared" si="10"/>
        <v>60.65</v>
      </c>
      <c r="CU6" s="35">
        <f t="shared" si="10"/>
        <v>51.75</v>
      </c>
      <c r="CV6" s="35">
        <f t="shared" si="10"/>
        <v>50.68</v>
      </c>
      <c r="CW6" s="34" t="str">
        <f>IF(CW7="","",IF(CW7="-","【-】","【"&amp;SUBSTITUTE(TEXT(CW7,"#,##0.00"),"-","△")&amp;"】"))</f>
        <v>【52.23】</v>
      </c>
      <c r="CX6" s="35">
        <f>IF(CX7="",NA(),CX7)</f>
        <v>80.31</v>
      </c>
      <c r="CY6" s="35">
        <f t="shared" ref="CY6:DG6" si="11">IF(CY7="",NA(),CY7)</f>
        <v>81.99</v>
      </c>
      <c r="CZ6" s="35">
        <f t="shared" si="11"/>
        <v>82.86</v>
      </c>
      <c r="DA6" s="35">
        <f t="shared" si="11"/>
        <v>85.02</v>
      </c>
      <c r="DB6" s="35">
        <f t="shared" si="11"/>
        <v>87.38</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74845</v>
      </c>
      <c r="D7" s="37">
        <v>47</v>
      </c>
      <c r="E7" s="37">
        <v>17</v>
      </c>
      <c r="F7" s="37">
        <v>5</v>
      </c>
      <c r="G7" s="37">
        <v>0</v>
      </c>
      <c r="H7" s="37" t="s">
        <v>98</v>
      </c>
      <c r="I7" s="37" t="s">
        <v>99</v>
      </c>
      <c r="J7" s="37" t="s">
        <v>100</v>
      </c>
      <c r="K7" s="37" t="s">
        <v>101</v>
      </c>
      <c r="L7" s="37" t="s">
        <v>102</v>
      </c>
      <c r="M7" s="37" t="s">
        <v>103</v>
      </c>
      <c r="N7" s="38" t="s">
        <v>104</v>
      </c>
      <c r="O7" s="38" t="s">
        <v>105</v>
      </c>
      <c r="P7" s="38">
        <v>15.9</v>
      </c>
      <c r="Q7" s="38">
        <v>100</v>
      </c>
      <c r="R7" s="38">
        <v>3100</v>
      </c>
      <c r="S7" s="38">
        <v>3392</v>
      </c>
      <c r="T7" s="38">
        <v>131.34</v>
      </c>
      <c r="U7" s="38">
        <v>25.83</v>
      </c>
      <c r="V7" s="38">
        <v>531</v>
      </c>
      <c r="W7" s="38">
        <v>1.1100000000000001</v>
      </c>
      <c r="X7" s="38">
        <v>478.38</v>
      </c>
      <c r="Y7" s="38">
        <v>100.23</v>
      </c>
      <c r="Z7" s="38">
        <v>103.52</v>
      </c>
      <c r="AA7" s="38">
        <v>104.32</v>
      </c>
      <c r="AB7" s="38">
        <v>98.68</v>
      </c>
      <c r="AC7" s="38">
        <v>95.68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2115.15</v>
      </c>
      <c r="BI7" s="38">
        <v>0</v>
      </c>
      <c r="BJ7" s="38">
        <v>0</v>
      </c>
      <c r="BK7" s="38">
        <v>1044.8</v>
      </c>
      <c r="BL7" s="38">
        <v>1081.8</v>
      </c>
      <c r="BM7" s="38">
        <v>974.93</v>
      </c>
      <c r="BN7" s="38">
        <v>855.8</v>
      </c>
      <c r="BO7" s="38">
        <v>789.46</v>
      </c>
      <c r="BP7" s="38">
        <v>747.76</v>
      </c>
      <c r="BQ7" s="38">
        <v>98.25</v>
      </c>
      <c r="BR7" s="38">
        <v>88.67</v>
      </c>
      <c r="BS7" s="38">
        <v>97.31</v>
      </c>
      <c r="BT7" s="38">
        <v>72.05</v>
      </c>
      <c r="BU7" s="38">
        <v>73.2</v>
      </c>
      <c r="BV7" s="38">
        <v>50.82</v>
      </c>
      <c r="BW7" s="38">
        <v>52.19</v>
      </c>
      <c r="BX7" s="38">
        <v>55.32</v>
      </c>
      <c r="BY7" s="38">
        <v>59.8</v>
      </c>
      <c r="BZ7" s="38">
        <v>57.77</v>
      </c>
      <c r="CA7" s="38">
        <v>59.51</v>
      </c>
      <c r="CB7" s="38">
        <v>113.24</v>
      </c>
      <c r="CC7" s="38">
        <v>127.93</v>
      </c>
      <c r="CD7" s="38">
        <v>112.6</v>
      </c>
      <c r="CE7" s="38">
        <v>150</v>
      </c>
      <c r="CF7" s="38">
        <v>151.47</v>
      </c>
      <c r="CG7" s="38">
        <v>300.52</v>
      </c>
      <c r="CH7" s="38">
        <v>296.14</v>
      </c>
      <c r="CI7" s="38">
        <v>283.17</v>
      </c>
      <c r="CJ7" s="38">
        <v>263.76</v>
      </c>
      <c r="CK7" s="38">
        <v>274.35000000000002</v>
      </c>
      <c r="CL7" s="38">
        <v>261.45999999999998</v>
      </c>
      <c r="CM7" s="38">
        <v>54.96</v>
      </c>
      <c r="CN7" s="38">
        <v>55.45</v>
      </c>
      <c r="CO7" s="38">
        <v>56.42</v>
      </c>
      <c r="CP7" s="38">
        <v>59.08</v>
      </c>
      <c r="CQ7" s="38">
        <v>58.11</v>
      </c>
      <c r="CR7" s="38">
        <v>53.24</v>
      </c>
      <c r="CS7" s="38">
        <v>52.31</v>
      </c>
      <c r="CT7" s="38">
        <v>60.65</v>
      </c>
      <c r="CU7" s="38">
        <v>51.75</v>
      </c>
      <c r="CV7" s="38">
        <v>50.68</v>
      </c>
      <c r="CW7" s="38">
        <v>52.23</v>
      </c>
      <c r="CX7" s="38">
        <v>80.31</v>
      </c>
      <c r="CY7" s="38">
        <v>81.99</v>
      </c>
      <c r="CZ7" s="38">
        <v>82.86</v>
      </c>
      <c r="DA7" s="38">
        <v>85.02</v>
      </c>
      <c r="DB7" s="38">
        <v>87.38</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環境係</cp:lastModifiedBy>
  <cp:lastPrinted>2020-01-24T05:41:48Z</cp:lastPrinted>
  <dcterms:created xsi:type="dcterms:W3CDTF">2019-12-05T05:17:13Z</dcterms:created>
  <dcterms:modified xsi:type="dcterms:W3CDTF">2020-01-27T01:31:52Z</dcterms:modified>
  <cp:category/>
</cp:coreProperties>
</file>