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xhl46e\生活\生活環境\05農集排・下水\農集排関係\経営比較分析表\R1\【経営比較分析表】2018_074829_47_1718\【経営比較分析表】2018_074829_47_1718\"/>
    </mc:Choice>
  </mc:AlternateContent>
  <workbookProtection workbookAlgorithmName="SHA-512" workbookHashValue="o7YNWPe0dDEAAU7g2w6yj1Jak6A9/fIEuSQfpidq6AcLDRCRUN9L+bvl1imBBcCmt4WkXuRxMSVoQBATsidkgg==" workbookSaltValue="FC5IisbRb7DCUZ+VuLKpS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<sst xmlns="http://schemas.openxmlformats.org/spreadsheetml/2006/main" count="228" uniqueCount="114">
  <si>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</si>
  <si>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</si>
  <si>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</si>
  <si>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</si>
  <si>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</si>
  <si>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</si>
  <si>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</si>
  <si>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</si>
  <si>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</si>
  <si>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</si>
  <si>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</si>
  <si>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</si>
  <si>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</si>
  <si>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</si>
  <si>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</si>
  <si>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</si>
  <si>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</si>
  <si>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</si>
  <si>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</si>
  <si>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</si>
  <si>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</si>
  <si>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</si>
  <si>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</si>
  <si>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</si>
  <si>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</si>
  <si>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</si>
  <si>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</si>
  <si>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</si>
  <si>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</si>
  <si>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</si>
  <si>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</si>
  <si>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</si>
  <si>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</si>
  <si>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</si>
  <si>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</si>
  <si>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</si>
  <si>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</si>
  <si>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</si>
  <si>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</si>
  <si>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</si>
  <si>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</si>
  <si>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</si>
  <si>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</si>
  <si>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</si>
  <si>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</si>
  <si>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</si>
  <si>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</si>
  <si>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</si>
  <si>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</si>
  <si>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</si>
  <si>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</si>
  <si>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</si>
  <si>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</si>
  <si>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</si>
  <si>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</si>
  <si>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</si>
  <si>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</si>
  <si>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</si>
  <si>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</si>
  <si>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</si>
  <si>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</si>
  <si>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</si>
  <si>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</si>
  <si>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</si>
  <si>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</si>
  <si>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</si>
  <si>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</si>
  <si>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</si>
  <si>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</si>
  <si>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</si>
  <si>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</si>
  <si>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</si>
  <si>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</si>
  <si>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</si>
  <si>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</si>
  <si>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</si>
  <si>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</si>
  <si>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</si>
  <si>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</si>
  <si>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</si>
  <si>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</si>
  <si>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</si>
  <si>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</si>
  <si>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</si>
  <si>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</si>
  <si>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</si>
  <si>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</si>
  <si>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</si>
  <si>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</si>
  <si>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</si>
  <si>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</si>
  <si>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</si>
  <si>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</si>
  <si>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</si>
  <si>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</si>
  <si>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</si>
  <si>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</si>
  <si>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</si>
  <si>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</si>
  <si>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</si>
  <si>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</si>
  <si>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</si>
  <si>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</si>
  <si>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</si>
  <si>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</si>
  <si>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</si>
  <si>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</si>
  <si>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</si>
  <si>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</si>
  <si>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</si>
  <si>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</si>
  <si>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①収益的収支比率は100％以上となっていることが望ましいが、通報装置修繕等による臨時経費がかさみ44.60％と前年を下回り採算性の低い事業となっている。
④企業債残高規模比率は残債の減少により減ってはいるがいまだ数値は高く、注意が必要である。
⑤経費回収率は100％以上となっていることが望ましいが、55.48％と類似団体平均を下回っていて、使用料で賄えていない状況にある。
⑥汚水処理原価は有収水量１㎡あたり汚水処理に要した費用（コスト）であり、類似団体平均を下回っているが、今後も経費節減に努める必要がある。
⑦施設利用率は施設の利用状況や適性規模を判断する指標であり、高い数値が望まれるが、31.83％と類似団体平均を下回っており、未接続者への加入促進など有効利用が課題となっている。
⑧水洗化率は地域内の水洗トイレを設置して汚水処理している人口の割合であり、類似団体平均を上回っているが、より一層の普及啓発に努める必要がある。</t>
    <rPh sb="34" eb="36">
      <t>シュウゼン</t>
    </rPh>
    <rPh sb="36" eb="37">
      <t>トウ</t>
    </rPh>
    <rPh sb="40" eb="42">
      <t>リンジ</t>
    </rPh>
    <rPh sb="42" eb="44">
      <t>ケイヒ</t>
    </rPh>
    <rPh sb="55" eb="57">
      <t>ゼンネン</t>
    </rPh>
    <rPh sb="58" eb="60">
      <t>シタマワ</t>
    </rPh>
    <rPh sb="78" eb="80">
      <t>キギョウ</t>
    </rPh>
    <rPh sb="80" eb="81">
      <t>サイ</t>
    </rPh>
    <rPh sb="81" eb="83">
      <t>ザンダカ</t>
    </rPh>
    <rPh sb="83" eb="85">
      <t>キボ</t>
    </rPh>
    <rPh sb="85" eb="87">
      <t>ヒリツ</t>
    </rPh>
    <rPh sb="88" eb="90">
      <t>ザンサイ</t>
    </rPh>
    <rPh sb="91" eb="93">
      <t>ゲンショウ</t>
    </rPh>
    <rPh sb="96" eb="97">
      <t>ヘ</t>
    </rPh>
    <rPh sb="106" eb="108">
      <t>スウチ</t>
    </rPh>
    <rPh sb="109" eb="110">
      <t>タカ</t>
    </rPh>
    <rPh sb="112" eb="114">
      <t>チュウイ</t>
    </rPh>
    <rPh sb="115" eb="117">
      <t>ヒツヨウ</t>
    </rPh>
    <rPh sb="164" eb="165">
      <t>シタ</t>
    </rPh>
    <rPh sb="319" eb="322">
      <t>ミセツゾク</t>
    </rPh>
    <rPh sb="322" eb="323">
      <t>シャ</t>
    </rPh>
    <rPh sb="325" eb="327">
      <t>カニュウ</t>
    </rPh>
    <rPh sb="327" eb="329">
      <t>ソクシン</t>
    </rPh>
    <phoneticPr fontId="4"/>
  </si>
  <si>
    <t>　全体的な指標に影響があるのが使用料収入、維持管理経費及び接続状況などである。使用料収入の増は加入者の普及促進はもちろんのこと、滞納者に対する徹底強化を図り未徴収金の減に努めなければならない。
維持管理経費は今後ますます増加する事が予想される。施設の維持管理費の抑制に努めなければならない。事業規模的には限られた地域ではあるが、採算性の高い事業を目指し、財政の健全性確保に向けて、より一層の普及啓発活動に努める必要がある。</t>
    <rPh sb="122" eb="124">
      <t>シセツ</t>
    </rPh>
    <rPh sb="129" eb="130">
      <t>ヒ</t>
    </rPh>
    <rPh sb="145" eb="147">
      <t>ジギョウ</t>
    </rPh>
    <rPh sb="147" eb="150">
      <t>キボテキ</t>
    </rPh>
    <rPh sb="152" eb="153">
      <t>カギ</t>
    </rPh>
    <rPh sb="156" eb="158">
      <t>チイキ</t>
    </rPh>
    <phoneticPr fontId="4"/>
  </si>
  <si>
    <t>　供用開始が関岡下地区（Ｈ13.4.1）・関岡上地区（Ｈ17.3.31）と供用開始後15年を経過し、平成30年度は通報装置修繕等金額の大きい修繕が出てきている。今後は管渠の現状を把握・分析し、適正な維持管理・延命化を図っていく必要がある。</t>
    <rPh sb="50" eb="52">
      <t>ヘイセイ</t>
    </rPh>
    <rPh sb="54" eb="55">
      <t>ネン</t>
    </rPh>
    <rPh sb="55" eb="56">
      <t>ド</t>
    </rPh>
    <rPh sb="57" eb="59">
      <t>ツウホウ</t>
    </rPh>
    <rPh sb="59" eb="61">
      <t>ソウチ</t>
    </rPh>
    <rPh sb="61" eb="63">
      <t>シュウゼン</t>
    </rPh>
    <rPh sb="63" eb="64">
      <t>トウ</t>
    </rPh>
    <rPh sb="64" eb="66">
      <t>キンガク</t>
    </rPh>
    <rPh sb="67" eb="68">
      <t>オオ</t>
    </rPh>
    <rPh sb="70" eb="72">
      <t>シュウゼン</t>
    </rPh>
    <rPh sb="73" eb="74">
      <t>デ</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</si>
</sst>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B6-468B-80C0-5820BD357889}"/>
            </c:ext>
          </c:extLst>
        </c:ser>
        <c:dLbls>
          <c:showLegendKey val="0"/>
          <c:showVal val="0"/>
          <c:showCatName val="0"/>
          <c:showSerName val="0"/>
          <c:showPercent val="0"/>
          <c:showBubbleSize val="0"/>
        </c:dLbls>
        <c:gapWidth val="150"/>
        <c:axId val="269279056"/>
        <c:axId val="26927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05B6-468B-80C0-5820BD357889}"/>
            </c:ext>
          </c:extLst>
        </c:ser>
        <c:dLbls>
          <c:showLegendKey val="0"/>
          <c:showVal val="0"/>
          <c:showCatName val="0"/>
          <c:showSerName val="0"/>
          <c:showPercent val="0"/>
          <c:showBubbleSize val="0"/>
        </c:dLbls>
        <c:marker val="1"/>
        <c:smooth val="0"/>
        <c:axId val="269279056"/>
        <c:axId val="269279840"/>
      </c:lineChart>
      <c:dateAx>
        <c:axId val="269279056"/>
        <c:scaling>
          <c:orientation val="minMax"/>
        </c:scaling>
        <c:delete val="1"/>
        <c:axPos val="b"/>
        <c:numFmt formatCode="ge" sourceLinked="1"/>
        <c:majorTickMark val="none"/>
        <c:minorTickMark val="none"/>
        <c:tickLblPos val="none"/>
        <c:crossAx val="269279840"/>
        <c:crosses val="autoZero"/>
        <c:auto val="1"/>
        <c:lblOffset val="100"/>
        <c:baseTimeUnit val="years"/>
      </c:dateAx>
      <c:valAx>
        <c:axId val="2692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7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33.33</c:v>
                </c:pt>
                <c:pt idx="1">
                  <c:v>33.630000000000003</c:v>
                </c:pt>
                <c:pt idx="2">
                  <c:v>31.83</c:v>
                </c:pt>
                <c:pt idx="3">
                  <c:v>31.83</c:v>
                </c:pt>
                <c:pt idx="4">
                  <c:v>31.83</c:v>
                </c:pt>
              </c:numCache>
            </c:numRef>
          </c:val>
          <c:extLst xmlns:c16r2="http://schemas.microsoft.com/office/drawing/2015/06/chart">
            <c:ext xmlns:c16="http://schemas.microsoft.com/office/drawing/2014/chart" uri="{C3380CC4-5D6E-409C-BE32-E72D297353CC}">
              <c16:uniqueId val="{00000000-F2CE-4FA2-8F59-AF7820AE8F83}"/>
            </c:ext>
          </c:extLst>
        </c:ser>
        <c:dLbls>
          <c:showLegendKey val="0"/>
          <c:showVal val="0"/>
          <c:showCatName val="0"/>
          <c:showSerName val="0"/>
          <c:showPercent val="0"/>
          <c:showBubbleSize val="0"/>
        </c:dLbls>
        <c:gapWidth val="150"/>
        <c:axId val="354557144"/>
        <c:axId val="35456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F2CE-4FA2-8F59-AF7820AE8F83}"/>
            </c:ext>
          </c:extLst>
        </c:ser>
        <c:dLbls>
          <c:showLegendKey val="0"/>
          <c:showVal val="0"/>
          <c:showCatName val="0"/>
          <c:showSerName val="0"/>
          <c:showPercent val="0"/>
          <c:showBubbleSize val="0"/>
        </c:dLbls>
        <c:marker val="1"/>
        <c:smooth val="0"/>
        <c:axId val="354557144"/>
        <c:axId val="354564592"/>
      </c:lineChart>
      <c:dateAx>
        <c:axId val="354557144"/>
        <c:scaling>
          <c:orientation val="minMax"/>
        </c:scaling>
        <c:delete val="1"/>
        <c:axPos val="b"/>
        <c:numFmt formatCode="ge" sourceLinked="1"/>
        <c:majorTickMark val="none"/>
        <c:minorTickMark val="none"/>
        <c:tickLblPos val="none"/>
        <c:crossAx val="354564592"/>
        <c:crosses val="autoZero"/>
        <c:auto val="1"/>
        <c:lblOffset val="100"/>
        <c:baseTimeUnit val="years"/>
      </c:dateAx>
      <c:valAx>
        <c:axId val="35456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55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c:v>
                </c:pt>
                <c:pt idx="1">
                  <c:v>88</c:v>
                </c:pt>
                <c:pt idx="2">
                  <c:v>98.27</c:v>
                </c:pt>
                <c:pt idx="3">
                  <c:v>97.01</c:v>
                </c:pt>
                <c:pt idx="4">
                  <c:v>97.99</c:v>
                </c:pt>
              </c:numCache>
            </c:numRef>
          </c:val>
          <c:extLst xmlns:c16r2="http://schemas.microsoft.com/office/drawing/2015/06/chart">
            <c:ext xmlns:c16="http://schemas.microsoft.com/office/drawing/2014/chart" uri="{C3380CC4-5D6E-409C-BE32-E72D297353CC}">
              <c16:uniqueId val="{00000000-B3B2-4FFC-B40F-F667BE817CC0}"/>
            </c:ext>
          </c:extLst>
        </c:ser>
        <c:dLbls>
          <c:showLegendKey val="0"/>
          <c:showVal val="0"/>
          <c:showCatName val="0"/>
          <c:showSerName val="0"/>
          <c:showPercent val="0"/>
          <c:showBubbleSize val="0"/>
        </c:dLbls>
        <c:gapWidth val="150"/>
        <c:axId val="354558320"/>
        <c:axId val="35455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B3B2-4FFC-B40F-F667BE817CC0}"/>
            </c:ext>
          </c:extLst>
        </c:ser>
        <c:dLbls>
          <c:showLegendKey val="0"/>
          <c:showVal val="0"/>
          <c:showCatName val="0"/>
          <c:showSerName val="0"/>
          <c:showPercent val="0"/>
          <c:showBubbleSize val="0"/>
        </c:dLbls>
        <c:marker val="1"/>
        <c:smooth val="0"/>
        <c:axId val="354558320"/>
        <c:axId val="354559104"/>
      </c:lineChart>
      <c:dateAx>
        <c:axId val="354558320"/>
        <c:scaling>
          <c:orientation val="minMax"/>
        </c:scaling>
        <c:delete val="1"/>
        <c:axPos val="b"/>
        <c:numFmt formatCode="ge" sourceLinked="1"/>
        <c:majorTickMark val="none"/>
        <c:minorTickMark val="none"/>
        <c:tickLblPos val="none"/>
        <c:crossAx val="354559104"/>
        <c:crosses val="autoZero"/>
        <c:auto val="1"/>
        <c:lblOffset val="100"/>
        <c:baseTimeUnit val="years"/>
      </c:dateAx>
      <c:valAx>
        <c:axId val="3545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55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90.75</c:v>
                </c:pt>
                <c:pt idx="1">
                  <c:v>88.18</c:v>
                </c:pt>
                <c:pt idx="2">
                  <c:v>88.42</c:v>
                </c:pt>
                <c:pt idx="3">
                  <c:v>66.19</c:v>
                </c:pt>
                <c:pt idx="4">
                  <c:v>44.6</c:v>
                </c:pt>
              </c:numCache>
            </c:numRef>
          </c:val>
          <c:extLst xmlns:c16r2="http://schemas.microsoft.com/office/drawing/2015/06/chart">
            <c:ext xmlns:c16="http://schemas.microsoft.com/office/drawing/2014/chart" uri="{C3380CC4-5D6E-409C-BE32-E72D297353CC}">
              <c16:uniqueId val="{00000000-254D-4DD3-AD66-4ED91052D4CF}"/>
            </c:ext>
          </c:extLst>
        </c:ser>
        <c:dLbls>
          <c:showLegendKey val="0"/>
          <c:showVal val="0"/>
          <c:showCatName val="0"/>
          <c:showSerName val="0"/>
          <c:showPercent val="0"/>
          <c:showBubbleSize val="0"/>
        </c:dLbls>
        <c:gapWidth val="150"/>
        <c:axId val="269278664"/>
        <c:axId val="2692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4D-4DD3-AD66-4ED91052D4CF}"/>
            </c:ext>
          </c:extLst>
        </c:ser>
        <c:dLbls>
          <c:showLegendKey val="0"/>
          <c:showVal val="0"/>
          <c:showCatName val="0"/>
          <c:showSerName val="0"/>
          <c:showPercent val="0"/>
          <c:showBubbleSize val="0"/>
        </c:dLbls>
        <c:marker val="1"/>
        <c:smooth val="0"/>
        <c:axId val="269278664"/>
        <c:axId val="269278272"/>
      </c:lineChart>
      <c:dateAx>
        <c:axId val="269278664"/>
        <c:scaling>
          <c:orientation val="minMax"/>
        </c:scaling>
        <c:delete val="1"/>
        <c:axPos val="b"/>
        <c:numFmt formatCode="ge" sourceLinked="1"/>
        <c:majorTickMark val="none"/>
        <c:minorTickMark val="none"/>
        <c:tickLblPos val="none"/>
        <c:crossAx val="269278272"/>
        <c:crosses val="autoZero"/>
        <c:auto val="1"/>
        <c:lblOffset val="100"/>
        <c:baseTimeUnit val="years"/>
      </c:dateAx>
      <c:valAx>
        <c:axId val="269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7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31-466D-A4E7-1FA9CE208252}"/>
            </c:ext>
          </c:extLst>
        </c:ser>
        <c:dLbls>
          <c:showLegendKey val="0"/>
          <c:showVal val="0"/>
          <c:showCatName val="0"/>
          <c:showSerName val="0"/>
          <c:showPercent val="0"/>
          <c:showBubbleSize val="0"/>
        </c:dLbls>
        <c:gapWidth val="150"/>
        <c:axId val="354714472"/>
        <c:axId val="35471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31-466D-A4E7-1FA9CE208252}"/>
            </c:ext>
          </c:extLst>
        </c:ser>
        <c:dLbls>
          <c:showLegendKey val="0"/>
          <c:showVal val="0"/>
          <c:showCatName val="0"/>
          <c:showSerName val="0"/>
          <c:showPercent val="0"/>
          <c:showBubbleSize val="0"/>
        </c:dLbls>
        <c:marker val="1"/>
        <c:smooth val="0"/>
        <c:axId val="354714472"/>
        <c:axId val="354716432"/>
      </c:lineChart>
      <c:dateAx>
        <c:axId val="354714472"/>
        <c:scaling>
          <c:orientation val="minMax"/>
        </c:scaling>
        <c:delete val="1"/>
        <c:axPos val="b"/>
        <c:numFmt formatCode="ge" sourceLinked="1"/>
        <c:majorTickMark val="none"/>
        <c:minorTickMark val="none"/>
        <c:tickLblPos val="none"/>
        <c:crossAx val="354716432"/>
        <c:crosses val="autoZero"/>
        <c:auto val="1"/>
        <c:lblOffset val="100"/>
        <c:baseTimeUnit val="years"/>
      </c:dateAx>
      <c:valAx>
        <c:axId val="35471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1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85-4141-B9B3-ACAB95E83E08}"/>
            </c:ext>
          </c:extLst>
        </c:ser>
        <c:dLbls>
          <c:showLegendKey val="0"/>
          <c:showVal val="0"/>
          <c:showCatName val="0"/>
          <c:showSerName val="0"/>
          <c:showPercent val="0"/>
          <c:showBubbleSize val="0"/>
        </c:dLbls>
        <c:gapWidth val="150"/>
        <c:axId val="354713296"/>
        <c:axId val="35471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85-4141-B9B3-ACAB95E83E08}"/>
            </c:ext>
          </c:extLst>
        </c:ser>
        <c:dLbls>
          <c:showLegendKey val="0"/>
          <c:showVal val="0"/>
          <c:showCatName val="0"/>
          <c:showSerName val="0"/>
          <c:showPercent val="0"/>
          <c:showBubbleSize val="0"/>
        </c:dLbls>
        <c:marker val="1"/>
        <c:smooth val="0"/>
        <c:axId val="354713296"/>
        <c:axId val="354712904"/>
      </c:lineChart>
      <c:dateAx>
        <c:axId val="354713296"/>
        <c:scaling>
          <c:orientation val="minMax"/>
        </c:scaling>
        <c:delete val="1"/>
        <c:axPos val="b"/>
        <c:numFmt formatCode="ge" sourceLinked="1"/>
        <c:majorTickMark val="none"/>
        <c:minorTickMark val="none"/>
        <c:tickLblPos val="none"/>
        <c:crossAx val="354712904"/>
        <c:crosses val="autoZero"/>
        <c:auto val="1"/>
        <c:lblOffset val="100"/>
        <c:baseTimeUnit val="years"/>
      </c:dateAx>
      <c:valAx>
        <c:axId val="35471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1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A1-4603-94D3-233F85951C5B}"/>
            </c:ext>
          </c:extLst>
        </c:ser>
        <c:dLbls>
          <c:showLegendKey val="0"/>
          <c:showVal val="0"/>
          <c:showCatName val="0"/>
          <c:showSerName val="0"/>
          <c:showPercent val="0"/>
          <c:showBubbleSize val="0"/>
        </c:dLbls>
        <c:gapWidth val="150"/>
        <c:axId val="354716824"/>
        <c:axId val="35471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A1-4603-94D3-233F85951C5B}"/>
            </c:ext>
          </c:extLst>
        </c:ser>
        <c:dLbls>
          <c:showLegendKey val="0"/>
          <c:showVal val="0"/>
          <c:showCatName val="0"/>
          <c:showSerName val="0"/>
          <c:showPercent val="0"/>
          <c:showBubbleSize val="0"/>
        </c:dLbls>
        <c:marker val="1"/>
        <c:smooth val="0"/>
        <c:axId val="354716824"/>
        <c:axId val="354718392"/>
      </c:lineChart>
      <c:dateAx>
        <c:axId val="354716824"/>
        <c:scaling>
          <c:orientation val="minMax"/>
        </c:scaling>
        <c:delete val="1"/>
        <c:axPos val="b"/>
        <c:numFmt formatCode="ge" sourceLinked="1"/>
        <c:majorTickMark val="none"/>
        <c:minorTickMark val="none"/>
        <c:tickLblPos val="none"/>
        <c:crossAx val="354718392"/>
        <c:crosses val="autoZero"/>
        <c:auto val="1"/>
        <c:lblOffset val="100"/>
        <c:baseTimeUnit val="years"/>
      </c:dateAx>
      <c:valAx>
        <c:axId val="35471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1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84-4E5A-8A00-C1C4773DCC5D}"/>
            </c:ext>
          </c:extLst>
        </c:ser>
        <c:dLbls>
          <c:showLegendKey val="0"/>
          <c:showVal val="0"/>
          <c:showCatName val="0"/>
          <c:showSerName val="0"/>
          <c:showPercent val="0"/>
          <c:showBubbleSize val="0"/>
        </c:dLbls>
        <c:gapWidth val="150"/>
        <c:axId val="354717608"/>
        <c:axId val="3547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84-4E5A-8A00-C1C4773DCC5D}"/>
            </c:ext>
          </c:extLst>
        </c:ser>
        <c:dLbls>
          <c:showLegendKey val="0"/>
          <c:showVal val="0"/>
          <c:showCatName val="0"/>
          <c:showSerName val="0"/>
          <c:showPercent val="0"/>
          <c:showBubbleSize val="0"/>
        </c:dLbls>
        <c:marker val="1"/>
        <c:smooth val="0"/>
        <c:axId val="354717608"/>
        <c:axId val="354718784"/>
      </c:lineChart>
      <c:dateAx>
        <c:axId val="354717608"/>
        <c:scaling>
          <c:orientation val="minMax"/>
        </c:scaling>
        <c:delete val="1"/>
        <c:axPos val="b"/>
        <c:numFmt formatCode="ge" sourceLinked="1"/>
        <c:majorTickMark val="none"/>
        <c:minorTickMark val="none"/>
        <c:tickLblPos val="none"/>
        <c:crossAx val="354718784"/>
        <c:crosses val="autoZero"/>
        <c:auto val="1"/>
        <c:lblOffset val="100"/>
        <c:baseTimeUnit val="years"/>
      </c:dateAx>
      <c:valAx>
        <c:axId val="3547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1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4630.84</c:v>
                </c:pt>
                <c:pt idx="2" formatCode="#,##0.00;&quot;△&quot;#,##0.00">
                  <c:v>0</c:v>
                </c:pt>
                <c:pt idx="3">
                  <c:v>2203.52</c:v>
                </c:pt>
                <c:pt idx="4">
                  <c:v>2057.8200000000002</c:v>
                </c:pt>
              </c:numCache>
            </c:numRef>
          </c:val>
          <c:extLst xmlns:c16r2="http://schemas.microsoft.com/office/drawing/2015/06/chart">
            <c:ext xmlns:c16="http://schemas.microsoft.com/office/drawing/2014/chart" uri="{C3380CC4-5D6E-409C-BE32-E72D297353CC}">
              <c16:uniqueId val="{00000000-A12D-41C3-96EA-70A837148C93}"/>
            </c:ext>
          </c:extLst>
        </c:ser>
        <c:dLbls>
          <c:showLegendKey val="0"/>
          <c:showVal val="0"/>
          <c:showCatName val="0"/>
          <c:showSerName val="0"/>
          <c:showPercent val="0"/>
          <c:showBubbleSize val="0"/>
        </c:dLbls>
        <c:gapWidth val="150"/>
        <c:axId val="354719176"/>
        <c:axId val="35471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A12D-41C3-96EA-70A837148C93}"/>
            </c:ext>
          </c:extLst>
        </c:ser>
        <c:dLbls>
          <c:showLegendKey val="0"/>
          <c:showVal val="0"/>
          <c:showCatName val="0"/>
          <c:showSerName val="0"/>
          <c:showPercent val="0"/>
          <c:showBubbleSize val="0"/>
        </c:dLbls>
        <c:marker val="1"/>
        <c:smooth val="0"/>
        <c:axId val="354719176"/>
        <c:axId val="354719568"/>
      </c:lineChart>
      <c:dateAx>
        <c:axId val="354719176"/>
        <c:scaling>
          <c:orientation val="minMax"/>
        </c:scaling>
        <c:delete val="1"/>
        <c:axPos val="b"/>
        <c:numFmt formatCode="ge" sourceLinked="1"/>
        <c:majorTickMark val="none"/>
        <c:minorTickMark val="none"/>
        <c:tickLblPos val="none"/>
        <c:crossAx val="354719568"/>
        <c:crosses val="autoZero"/>
        <c:auto val="1"/>
        <c:lblOffset val="100"/>
        <c:baseTimeUnit val="years"/>
      </c:dateAx>
      <c:valAx>
        <c:axId val="35471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1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64.099999999999994</c:v>
                </c:pt>
                <c:pt idx="1">
                  <c:v>61.39</c:v>
                </c:pt>
                <c:pt idx="2">
                  <c:v>61.34</c:v>
                </c:pt>
                <c:pt idx="3">
                  <c:v>67.94</c:v>
                </c:pt>
                <c:pt idx="4">
                  <c:v>55.48</c:v>
                </c:pt>
              </c:numCache>
            </c:numRef>
          </c:val>
          <c:extLst xmlns:c16r2="http://schemas.microsoft.com/office/drawing/2015/06/chart">
            <c:ext xmlns:c16="http://schemas.microsoft.com/office/drawing/2014/chart" uri="{C3380CC4-5D6E-409C-BE32-E72D297353CC}">
              <c16:uniqueId val="{00000000-E4F8-4EFE-9F72-675FE1312EFD}"/>
            </c:ext>
          </c:extLst>
        </c:ser>
        <c:dLbls>
          <c:showLegendKey val="0"/>
          <c:showVal val="0"/>
          <c:showCatName val="0"/>
          <c:showSerName val="0"/>
          <c:showPercent val="0"/>
          <c:showBubbleSize val="0"/>
        </c:dLbls>
        <c:gapWidth val="150"/>
        <c:axId val="354563024"/>
        <c:axId val="35456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E4F8-4EFE-9F72-675FE1312EFD}"/>
            </c:ext>
          </c:extLst>
        </c:ser>
        <c:dLbls>
          <c:showLegendKey val="0"/>
          <c:showVal val="0"/>
          <c:showCatName val="0"/>
          <c:showSerName val="0"/>
          <c:showPercent val="0"/>
          <c:showBubbleSize val="0"/>
        </c:dLbls>
        <c:marker val="1"/>
        <c:smooth val="0"/>
        <c:axId val="354563024"/>
        <c:axId val="354563808"/>
      </c:lineChart>
      <c:dateAx>
        <c:axId val="354563024"/>
        <c:scaling>
          <c:orientation val="minMax"/>
        </c:scaling>
        <c:delete val="1"/>
        <c:axPos val="b"/>
        <c:numFmt formatCode="ge" sourceLinked="1"/>
        <c:majorTickMark val="none"/>
        <c:minorTickMark val="none"/>
        <c:tickLblPos val="none"/>
        <c:crossAx val="354563808"/>
        <c:crosses val="autoZero"/>
        <c:auto val="1"/>
        <c:lblOffset val="100"/>
        <c:baseTimeUnit val="years"/>
      </c:dateAx>
      <c:valAx>
        <c:axId val="35456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56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204.96</c:v>
                </c:pt>
                <c:pt idx="1">
                  <c:v>225.19</c:v>
                </c:pt>
                <c:pt idx="2">
                  <c:v>229.22</c:v>
                </c:pt>
                <c:pt idx="3">
                  <c:v>208.24</c:v>
                </c:pt>
                <c:pt idx="4">
                  <c:v>253.99</c:v>
                </c:pt>
              </c:numCache>
            </c:numRef>
          </c:val>
          <c:extLst xmlns:c16r2="http://schemas.microsoft.com/office/drawing/2015/06/chart">
            <c:ext xmlns:c16="http://schemas.microsoft.com/office/drawing/2014/chart" uri="{C3380CC4-5D6E-409C-BE32-E72D297353CC}">
              <c16:uniqueId val="{00000000-9EFC-47D1-8F54-492BB256E981}"/>
            </c:ext>
          </c:extLst>
        </c:ser>
        <c:dLbls>
          <c:showLegendKey val="0"/>
          <c:showVal val="0"/>
          <c:showCatName val="0"/>
          <c:showSerName val="0"/>
          <c:showPercent val="0"/>
          <c:showBubbleSize val="0"/>
        </c:dLbls>
        <c:gapWidth val="150"/>
        <c:axId val="354564200"/>
        <c:axId val="35455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9EFC-47D1-8F54-492BB256E981}"/>
            </c:ext>
          </c:extLst>
        </c:ser>
        <c:dLbls>
          <c:showLegendKey val="0"/>
          <c:showVal val="0"/>
          <c:showCatName val="0"/>
          <c:showSerName val="0"/>
          <c:showPercent val="0"/>
          <c:showBubbleSize val="0"/>
        </c:dLbls>
        <c:marker val="1"/>
        <c:smooth val="0"/>
        <c:axId val="354564200"/>
        <c:axId val="354558712"/>
      </c:lineChart>
      <c:dateAx>
        <c:axId val="354564200"/>
        <c:scaling>
          <c:orientation val="minMax"/>
        </c:scaling>
        <c:delete val="1"/>
        <c:axPos val="b"/>
        <c:numFmt formatCode="ge" sourceLinked="1"/>
        <c:majorTickMark val="none"/>
        <c:minorTickMark val="none"/>
        <c:tickLblPos val="none"/>
        <c:crossAx val="354558712"/>
        <c:crosses val="autoZero"/>
        <c:auto val="1"/>
        <c:lblOffset val="100"/>
        <c:baseTimeUnit val="years"/>
      </c:dateAx>
      <c:valAx>
        <c:axId val="35455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56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H5" sqref="H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矢祭町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5807</v>
      </c>
      <c r="AM8" s="50"/>
      <c r="AN8" s="50"/>
      <c r="AO8" s="50"/>
      <c r="AP8" s="50"/>
      <c r="AQ8" s="50"/>
      <c r="AR8" s="50"/>
      <c r="AS8" s="50"/>
      <c r="AT8" s="45">
        <f>データ!T6</f>
        <v>118.27</v>
      </c>
      <c r="AU8" s="45"/>
      <c r="AV8" s="45"/>
      <c r="AW8" s="45"/>
      <c r="AX8" s="45"/>
      <c r="AY8" s="45"/>
      <c r="AZ8" s="45"/>
      <c r="BA8" s="45"/>
      <c r="BB8" s="45">
        <f>データ!U6</f>
        <v>49.1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8.57</v>
      </c>
      <c r="Q10" s="45"/>
      <c r="R10" s="45"/>
      <c r="S10" s="45"/>
      <c r="T10" s="45"/>
      <c r="U10" s="45"/>
      <c r="V10" s="45"/>
      <c r="W10" s="45">
        <f>データ!Q6</f>
        <v>97.25</v>
      </c>
      <c r="X10" s="45"/>
      <c r="Y10" s="45"/>
      <c r="Z10" s="45"/>
      <c r="AA10" s="45"/>
      <c r="AB10" s="45"/>
      <c r="AC10" s="45"/>
      <c r="AD10" s="50">
        <f>データ!R6</f>
        <v>2520</v>
      </c>
      <c r="AE10" s="50"/>
      <c r="AF10" s="50"/>
      <c r="AG10" s="50"/>
      <c r="AH10" s="50"/>
      <c r="AI10" s="50"/>
      <c r="AJ10" s="50"/>
      <c r="AK10" s="2"/>
      <c r="AL10" s="50">
        <f>データ!V6</f>
        <v>497</v>
      </c>
      <c r="AM10" s="50"/>
      <c r="AN10" s="50"/>
      <c r="AO10" s="50"/>
      <c r="AP10" s="50"/>
      <c r="AQ10" s="50"/>
      <c r="AR10" s="50"/>
      <c r="AS10" s="50"/>
      <c r="AT10" s="45">
        <f>データ!W6</f>
        <v>0.56999999999999995</v>
      </c>
      <c r="AU10" s="45"/>
      <c r="AV10" s="45"/>
      <c r="AW10" s="45"/>
      <c r="AX10" s="45"/>
      <c r="AY10" s="45"/>
      <c r="AZ10" s="45"/>
      <c r="BA10" s="45"/>
      <c r="BB10" s="45">
        <f>データ!X6</f>
        <v>871.93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OfgRFac9c7biJ9Lu++WHoOC6F28HAfcjVf9t53R1LAWTr+o4+jf1ehGjFlrc5sZ8KdGvVayDThX/AnU3ZdY7ig==" saltValue="dL2tcUELbgr5zBZ/JgX8D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74829</v>
      </c>
      <c r="D6" s="33">
        <f t="shared" si="3"/>
        <v>47</v>
      </c>
      <c r="E6" s="33">
        <f t="shared" si="3"/>
        <v>17</v>
      </c>
      <c r="F6" s="33">
        <f t="shared" si="3"/>
        <v>5</v>
      </c>
      <c r="G6" s="33">
        <f t="shared" si="3"/>
        <v>0</v>
      </c>
      <c r="H6" s="33" t="str">
        <f t="shared" si="3"/>
        <v>福島県　矢祭町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8.57</v>
      </c>
      <c r="Q6" s="34">
        <f t="shared" si="3"/>
        <v>97.25</v>
      </c>
      <c r="R6" s="34">
        <f t="shared" si="3"/>
        <v>2520</v>
      </c>
      <c r="S6" s="34">
        <f t="shared" si="3"/>
        <v>5807</v>
      </c>
      <c r="T6" s="34">
        <f t="shared" si="3"/>
        <v>118.27</v>
      </c>
      <c r="U6" s="34">
        <f t="shared" si="3"/>
        <v>49.1</v>
      </c>
      <c r="V6" s="34">
        <f t="shared" si="3"/>
        <v>497</v>
      </c>
      <c r="W6" s="34">
        <f t="shared" si="3"/>
        <v>0.56999999999999995</v>
      </c>
      <c r="X6" s="34">
        <f t="shared" si="3"/>
        <v>871.93</v>
      </c>
      <c r="Y6" s="35">
        <f>IF(Y7="",NA(),Y7)</f>
        <v>90.75</v>
      </c>
      <c r="Z6" s="35">
        <f t="shared" ref="Z6:AH6" si="4">IF(Z7="",NA(),Z7)</f>
        <v>88.18</v>
      </c>
      <c r="AA6" s="35">
        <f t="shared" si="4"/>
        <v>88.42</v>
      </c>
      <c r="AB6" s="35">
        <f t="shared" si="4"/>
        <v>66.19</v>
      </c>
      <c r="AC6" s="35">
        <f t="shared" si="4"/>
        <v>44.6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4630.84</v>
      </c>
      <c r="BH6" s="34">
        <f t="shared" si="7"/>
        <v>0</v>
      </c>
      <c r="BI6" s="35">
        <f t="shared" si="7"/>
        <v>2203.52</v>
      </c>
      <c r="BJ6" s="35">
        <f t="shared" si="7"/>
        <v>2057.8200000000002</v>
      </c>
      <c r="BK6" s="35">
        <f t="shared" si="7"/>
        <v>1161.05</v>
      </c>
      <c r="BL6" s="35">
        <f t="shared" si="7"/>
        <v>979.89</v>
      </c>
      <c r="BM6" s="35">
        <f t="shared" si="7"/>
        <v>974.93</v>
      </c>
      <c r="BN6" s="35">
        <f t="shared" si="7"/>
        <v>855.8</v>
      </c>
      <c r="BO6" s="35">
        <f t="shared" si="7"/>
        <v>789.46</v>
      </c>
      <c r="BP6" s="34" t="str">
        <f>IF(BP7="","",IF(BP7="-","【-】","【"&amp;SUBSTITUTE(TEXT(BP7,"#,##0.00"),"-","△")&amp;"】"))</f>
        <v>【747.76】</v>
      </c>
      <c r="BQ6" s="35">
        <f>IF(BQ7="",NA(),BQ7)</f>
        <v>64.099999999999994</v>
      </c>
      <c r="BR6" s="35">
        <f t="shared" ref="BR6:BZ6" si="8">IF(BR7="",NA(),BR7)</f>
        <v>61.39</v>
      </c>
      <c r="BS6" s="35">
        <f t="shared" si="8"/>
        <v>61.34</v>
      </c>
      <c r="BT6" s="35">
        <f t="shared" si="8"/>
        <v>67.94</v>
      </c>
      <c r="BU6" s="35">
        <f t="shared" si="8"/>
        <v>55.48</v>
      </c>
      <c r="BV6" s="35">
        <f t="shared" si="8"/>
        <v>41.08</v>
      </c>
      <c r="BW6" s="35">
        <f t="shared" si="8"/>
        <v>41.34</v>
      </c>
      <c r="BX6" s="35">
        <f t="shared" si="8"/>
        <v>55.32</v>
      </c>
      <c r="BY6" s="35">
        <f t="shared" si="8"/>
        <v>59.8</v>
      </c>
      <c r="BZ6" s="35">
        <f t="shared" si="8"/>
        <v>57.77</v>
      </c>
      <c r="CA6" s="34" t="str">
        <f>IF(CA7="","",IF(CA7="-","【-】","【"&amp;SUBSTITUTE(TEXT(CA7,"#,##0.00"),"-","△")&amp;"】"))</f>
        <v>【59.51】</v>
      </c>
      <c r="CB6" s="35">
        <f>IF(CB7="",NA(),CB7)</f>
        <v>204.96</v>
      </c>
      <c r="CC6" s="35">
        <f t="shared" ref="CC6:CK6" si="9">IF(CC7="",NA(),CC7)</f>
        <v>225.19</v>
      </c>
      <c r="CD6" s="35">
        <f t="shared" si="9"/>
        <v>229.22</v>
      </c>
      <c r="CE6" s="35">
        <f t="shared" si="9"/>
        <v>208.24</v>
      </c>
      <c r="CF6" s="35">
        <f t="shared" si="9"/>
        <v>253.99</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33.33</v>
      </c>
      <c r="CN6" s="35">
        <f t="shared" ref="CN6:CV6" si="10">IF(CN7="",NA(),CN7)</f>
        <v>33.630000000000003</v>
      </c>
      <c r="CO6" s="35">
        <f t="shared" si="10"/>
        <v>31.83</v>
      </c>
      <c r="CP6" s="35">
        <f t="shared" si="10"/>
        <v>31.83</v>
      </c>
      <c r="CQ6" s="35">
        <f t="shared" si="10"/>
        <v>31.83</v>
      </c>
      <c r="CR6" s="35">
        <f t="shared" si="10"/>
        <v>44.69</v>
      </c>
      <c r="CS6" s="35">
        <f t="shared" si="10"/>
        <v>44.69</v>
      </c>
      <c r="CT6" s="35">
        <f t="shared" si="10"/>
        <v>60.65</v>
      </c>
      <c r="CU6" s="35">
        <f t="shared" si="10"/>
        <v>51.75</v>
      </c>
      <c r="CV6" s="35">
        <f t="shared" si="10"/>
        <v>50.68</v>
      </c>
      <c r="CW6" s="34" t="str">
        <f>IF(CW7="","",IF(CW7="-","【-】","【"&amp;SUBSTITUTE(TEXT(CW7,"#,##0.00"),"-","△")&amp;"】"))</f>
        <v>【52.23】</v>
      </c>
      <c r="CX6" s="35">
        <f>IF(CX7="",NA(),CX7)</f>
        <v>88</v>
      </c>
      <c r="CY6" s="35">
        <f t="shared" ref="CY6:DG6" si="11">IF(CY7="",NA(),CY7)</f>
        <v>88</v>
      </c>
      <c r="CZ6" s="35">
        <f t="shared" si="11"/>
        <v>98.27</v>
      </c>
      <c r="DA6" s="35">
        <f t="shared" si="11"/>
        <v>97.01</v>
      </c>
      <c r="DB6" s="35">
        <f t="shared" si="11"/>
        <v>97.99</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74829</v>
      </c>
      <c r="D7" s="37">
        <v>47</v>
      </c>
      <c r="E7" s="37">
        <v>17</v>
      </c>
      <c r="F7" s="37">
        <v>5</v>
      </c>
      <c r="G7" s="37">
        <v>0</v>
      </c>
      <c r="H7" s="37" t="s">
        <v>98</v>
      </c>
      <c r="I7" s="37" t="s">
        <v>99</v>
      </c>
      <c r="J7" s="37" t="s">
        <v>100</v>
      </c>
      <c r="K7" s="37" t="s">
        <v>101</v>
      </c>
      <c r="L7" s="37" t="s">
        <v>102</v>
      </c>
      <c r="M7" s="37" t="s">
        <v>103</v>
      </c>
      <c r="N7" s="38" t="s">
        <v>104</v>
      </c>
      <c r="O7" s="38" t="s">
        <v>105</v>
      </c>
      <c r="P7" s="38">
        <v>8.57</v>
      </c>
      <c r="Q7" s="38">
        <v>97.25</v>
      </c>
      <c r="R7" s="38">
        <v>2520</v>
      </c>
      <c r="S7" s="38">
        <v>5807</v>
      </c>
      <c r="T7" s="38">
        <v>118.27</v>
      </c>
      <c r="U7" s="38">
        <v>49.1</v>
      </c>
      <c r="V7" s="38">
        <v>497</v>
      </c>
      <c r="W7" s="38">
        <v>0.56999999999999995</v>
      </c>
      <c r="X7" s="38">
        <v>871.93</v>
      </c>
      <c r="Y7" s="38">
        <v>90.75</v>
      </c>
      <c r="Z7" s="38">
        <v>88.18</v>
      </c>
      <c r="AA7" s="38">
        <v>88.42</v>
      </c>
      <c r="AB7" s="38">
        <v>66.19</v>
      </c>
      <c r="AC7" s="38">
        <v>44.6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4630.84</v>
      </c>
      <c r="BH7" s="38">
        <v>0</v>
      </c>
      <c r="BI7" s="38">
        <v>2203.52</v>
      </c>
      <c r="BJ7" s="38">
        <v>2057.8200000000002</v>
      </c>
      <c r="BK7" s="38">
        <v>1161.05</v>
      </c>
      <c r="BL7" s="38">
        <v>979.89</v>
      </c>
      <c r="BM7" s="38">
        <v>974.93</v>
      </c>
      <c r="BN7" s="38">
        <v>855.8</v>
      </c>
      <c r="BO7" s="38">
        <v>789.46</v>
      </c>
      <c r="BP7" s="38">
        <v>747.76</v>
      </c>
      <c r="BQ7" s="38">
        <v>64.099999999999994</v>
      </c>
      <c r="BR7" s="38">
        <v>61.39</v>
      </c>
      <c r="BS7" s="38">
        <v>61.34</v>
      </c>
      <c r="BT7" s="38">
        <v>67.94</v>
      </c>
      <c r="BU7" s="38">
        <v>55.48</v>
      </c>
      <c r="BV7" s="38">
        <v>41.08</v>
      </c>
      <c r="BW7" s="38">
        <v>41.34</v>
      </c>
      <c r="BX7" s="38">
        <v>55.32</v>
      </c>
      <c r="BY7" s="38">
        <v>59.8</v>
      </c>
      <c r="BZ7" s="38">
        <v>57.77</v>
      </c>
      <c r="CA7" s="38">
        <v>59.51</v>
      </c>
      <c r="CB7" s="38">
        <v>204.96</v>
      </c>
      <c r="CC7" s="38">
        <v>225.19</v>
      </c>
      <c r="CD7" s="38">
        <v>229.22</v>
      </c>
      <c r="CE7" s="38">
        <v>208.24</v>
      </c>
      <c r="CF7" s="38">
        <v>253.99</v>
      </c>
      <c r="CG7" s="38">
        <v>378.08</v>
      </c>
      <c r="CH7" s="38">
        <v>357.49</v>
      </c>
      <c r="CI7" s="38">
        <v>283.17</v>
      </c>
      <c r="CJ7" s="38">
        <v>263.76</v>
      </c>
      <c r="CK7" s="38">
        <v>274.35000000000002</v>
      </c>
      <c r="CL7" s="38">
        <v>261.45999999999998</v>
      </c>
      <c r="CM7" s="38">
        <v>33.33</v>
      </c>
      <c r="CN7" s="38">
        <v>33.630000000000003</v>
      </c>
      <c r="CO7" s="38">
        <v>31.83</v>
      </c>
      <c r="CP7" s="38">
        <v>31.83</v>
      </c>
      <c r="CQ7" s="38">
        <v>31.83</v>
      </c>
      <c r="CR7" s="38">
        <v>44.69</v>
      </c>
      <c r="CS7" s="38">
        <v>44.69</v>
      </c>
      <c r="CT7" s="38">
        <v>60.65</v>
      </c>
      <c r="CU7" s="38">
        <v>51.75</v>
      </c>
      <c r="CV7" s="38">
        <v>50.68</v>
      </c>
      <c r="CW7" s="38">
        <v>52.23</v>
      </c>
      <c r="CX7" s="38">
        <v>88</v>
      </c>
      <c r="CY7" s="38">
        <v>88</v>
      </c>
      <c r="CZ7" s="38">
        <v>98.27</v>
      </c>
      <c r="DA7" s="38">
        <v>97.01</v>
      </c>
      <c r="DB7" s="38">
        <v>97.99</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2020-01-23T23:42:54Z</cp:lastPrinted>
  <dcterms:created xsi:type="dcterms:W3CDTF">2019-12-05T05:17:11Z</dcterms:created>
  <dcterms:modified xsi:type="dcterms:W3CDTF">2020-01-23T23:43:30Z</dcterms:modified>
  <cp:category/>
</cp:coreProperties>
</file>