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LG033\Desktop\"/>
    </mc:Choice>
  </mc:AlternateContent>
  <workbookProtection workbookAlgorithmName="SHA-512" workbookHashValue="Q1GVneZ3tzB+pqczeIDfw+iHIaeRzzophABMTwSFRnCaZUBqrr5r6gd+c6uJVaaa9/uY4ccOjzuoks4bcVkhMQ==" workbookSaltValue="1x/IbbPI7N/7CHs8ZU/7mQ==" workbookSpinCount="100000" lockStructure="1"/>
  <bookViews>
    <workbookView xWindow="0" yWindow="0" windowWidth="19200" windowHeight="1137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E85" i="4"/>
  <c r="BB10" i="4"/>
  <c r="AT10" i="4"/>
  <c r="AL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<sst xmlns="http://schemas.openxmlformats.org/spreadsheetml/2006/main" count="225" uniqueCount="112">
  <si>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</si>
  <si>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</si>
  <si>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</si>
  <si>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</si>
  <si>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</si>
  <si>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</si>
  <si>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</si>
  <si>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</si>
  <si>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</si>
  <si>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</si>
  <si>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</si>
  <si>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</si>
  <si>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</si>
  <si>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</si>
  <si>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</si>
  <si>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</si>
  <si>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</si>
  <si>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</si>
  <si>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</si>
  <si>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</si>
  <si>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</si>
  <si>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</si>
  <si>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</si>
  <si>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</si>
  <si>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</si>
  <si>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</si>
  <si>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</si>
  <si>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</si>
  <si>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</si>
  <si>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</si>
  <si>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</si>
  <si>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</si>
  <si>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</si>
  <si>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</si>
  <si>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</si>
  <si>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</si>
  <si>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</si>
  <si>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</si>
  <si>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</si>
  <si>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</si>
  <si>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</si>
  <si>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</si>
  <si>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</si>
  <si>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</si>
  <si>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</si>
  <si>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</si>
  <si>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</si>
  <si>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</si>
  <si>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</si>
  <si>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</si>
  <si>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</si>
  <si>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</si>
  <si>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</si>
  <si>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</si>
  <si>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</si>
  <si>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</si>
  <si>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</si>
  <si>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</si>
  <si>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</si>
  <si>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</si>
  <si>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</si>
  <si>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</si>
  <si>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</si>
  <si>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</si>
  <si>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</si>
  <si>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</si>
  <si>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</si>
  <si>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</si>
  <si>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</si>
  <si>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</si>
  <si>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</si>
  <si>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</si>
  <si>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</si>
  <si>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</si>
  <si>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</si>
  <si>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</si>
  <si>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</si>
  <si>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</si>
  <si>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</si>
  <si>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</si>
  <si>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</si>
  <si>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</si>
  <si>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</si>
  <si>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</si>
  <si>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</si>
  <si>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</si>
  <si>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</si>
  <si>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</si>
  <si>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</si>
  <si>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</si>
  <si>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</si>
  <si>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</si>
  <si>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</si>
  <si>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</si>
  <si>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</si>
  <si>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</si>
  <si>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中島村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</si>
  <si>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</si>
  <si>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</si>
  <si>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</si>
  <si>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</si>
  <si>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</si>
  <si>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</si>
  <si>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</si>
  <si>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</si>
  <si>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</si>
  <si>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</si>
  <si>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</si>
  <si>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</si>
  <si>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及び経費回収率をみるとどちらも100％を下回っており、一般会計からの繰入金等によって運営している状況である。施設の利用率は類似団体平均値より低く、利用率を増加する余地はあるが、人口が減少傾向にあるため、今後は使用料収入の大幅な増加はあまり見込めない。そのため、引き続き経営改善を図り、これ以上経営が悪化する場合は料金水準の見直し等も必要になると考えられる。</t>
    <rPh sb="1" eb="4">
      <t>シュウエキテキ</t>
    </rPh>
    <rPh sb="4" eb="6">
      <t>シュウシ</t>
    </rPh>
    <rPh sb="6" eb="8">
      <t>ヒリツ</t>
    </rPh>
    <rPh sb="8" eb="9">
      <t>オヨ</t>
    </rPh>
    <rPh sb="10" eb="12">
      <t>ケイヒ</t>
    </rPh>
    <rPh sb="12" eb="14">
      <t>カイシュウ</t>
    </rPh>
    <rPh sb="14" eb="15">
      <t>リツ</t>
    </rPh>
    <rPh sb="28" eb="30">
      <t>シタマワ</t>
    </rPh>
    <rPh sb="35" eb="37">
      <t>イッパン</t>
    </rPh>
    <rPh sb="37" eb="39">
      <t>カイケイ</t>
    </rPh>
    <rPh sb="42" eb="44">
      <t>クリイレ</t>
    </rPh>
    <rPh sb="44" eb="45">
      <t>キン</t>
    </rPh>
    <rPh sb="45" eb="46">
      <t>トウ</t>
    </rPh>
    <rPh sb="50" eb="52">
      <t>ウンエイ</t>
    </rPh>
    <rPh sb="56" eb="58">
      <t>ジョウキョウ</t>
    </rPh>
    <rPh sb="62" eb="64">
      <t>シセツ</t>
    </rPh>
    <rPh sb="65" eb="68">
      <t>リヨウリツ</t>
    </rPh>
    <rPh sb="69" eb="71">
      <t>ルイジ</t>
    </rPh>
    <rPh sb="71" eb="73">
      <t>ダンタイ</t>
    </rPh>
    <rPh sb="73" eb="76">
      <t>ヘイキンチ</t>
    </rPh>
    <rPh sb="78" eb="79">
      <t>ヒク</t>
    </rPh>
    <rPh sb="81" eb="84">
      <t>リヨウリツ</t>
    </rPh>
    <rPh sb="85" eb="87">
      <t>ゾウカ</t>
    </rPh>
    <rPh sb="89" eb="91">
      <t>ヨチ</t>
    </rPh>
    <rPh sb="96" eb="98">
      <t>ジンコウ</t>
    </rPh>
    <rPh sb="99" eb="101">
      <t>ゲンショウ</t>
    </rPh>
    <rPh sb="101" eb="103">
      <t>ケイコウ</t>
    </rPh>
    <rPh sb="109" eb="111">
      <t>コンゴ</t>
    </rPh>
    <phoneticPr fontId="4"/>
  </si>
  <si>
    <t>　現在管路施設については、異常がある個所をその都度、修繕している状況である。今年度は漏水等の修繕を行った結果、昨年度より約10％回復した。今後も引き続き漏水等の改善を図る。また、施設についても老朽化が進み、今後改築(更新・長寿命化)等が必要になってくる。そのため、施設及び管路ともに計画的に修繕する必要がある。</t>
    <rPh sb="1" eb="3">
      <t>ゲンザイ</t>
    </rPh>
    <rPh sb="3" eb="5">
      <t>カンロ</t>
    </rPh>
    <rPh sb="5" eb="7">
      <t>シセツ</t>
    </rPh>
    <rPh sb="13" eb="15">
      <t>イジョウ</t>
    </rPh>
    <rPh sb="18" eb="20">
      <t>カショ</t>
    </rPh>
    <rPh sb="23" eb="25">
      <t>ツド</t>
    </rPh>
    <rPh sb="26" eb="28">
      <t>シュウゼン</t>
    </rPh>
    <rPh sb="32" eb="34">
      <t>ジョウキョウ</t>
    </rPh>
    <rPh sb="38" eb="41">
      <t>コンネンド</t>
    </rPh>
    <rPh sb="42" eb="44">
      <t>ロウスイ</t>
    </rPh>
    <rPh sb="76" eb="78">
      <t>ロウスイ</t>
    </rPh>
    <rPh sb="78" eb="79">
      <t>トウ</t>
    </rPh>
    <rPh sb="80" eb="82">
      <t>カイゼン</t>
    </rPh>
    <rPh sb="83" eb="84">
      <t>ハカ</t>
    </rPh>
    <rPh sb="89" eb="91">
      <t>シセツ</t>
    </rPh>
    <rPh sb="96" eb="99">
      <t>ロウキュウカ</t>
    </rPh>
    <rPh sb="100" eb="101">
      <t>スス</t>
    </rPh>
    <rPh sb="103" eb="105">
      <t>コンゴ</t>
    </rPh>
    <rPh sb="105" eb="107">
      <t>カイチク</t>
    </rPh>
    <rPh sb="108" eb="110">
      <t>コウシン</t>
    </rPh>
    <rPh sb="111" eb="115">
      <t>チョウジュミョウカ</t>
    </rPh>
    <rPh sb="116" eb="117">
      <t>トウ</t>
    </rPh>
    <rPh sb="118" eb="120">
      <t>ヒツヨウ</t>
    </rPh>
    <rPh sb="132" eb="134">
      <t>シセツ</t>
    </rPh>
    <rPh sb="134" eb="135">
      <t>オヨ</t>
    </rPh>
    <rPh sb="136" eb="138">
      <t>カンロ</t>
    </rPh>
    <rPh sb="141" eb="144">
      <t>ケイカクテキ</t>
    </rPh>
    <rPh sb="145" eb="147">
      <t>シュウゼン</t>
    </rPh>
    <rPh sb="149" eb="151">
      <t>ヒツヨウ</t>
    </rPh>
    <phoneticPr fontId="4"/>
  </si>
  <si>
    <t>　現在、収入の大部分を一般会計からの繰入金等に依存している。今後も施設及び管路の維持管理費(修繕費)は増加していくと考えられるため、計画的な更新や料金水準の見直し等が必要になると考えられる。</t>
    <rPh sb="1" eb="3">
      <t>ゲンザイ</t>
    </rPh>
    <rPh sb="4" eb="6">
      <t>シュウニュウ</t>
    </rPh>
    <rPh sb="7" eb="10">
      <t>ダイブブン</t>
    </rPh>
    <rPh sb="11" eb="13">
      <t>イッパン</t>
    </rPh>
    <rPh sb="13" eb="15">
      <t>カイケイ</t>
    </rPh>
    <rPh sb="18" eb="20">
      <t>クリイレ</t>
    </rPh>
    <rPh sb="20" eb="21">
      <t>キン</t>
    </rPh>
    <rPh sb="21" eb="22">
      <t>トウ</t>
    </rPh>
    <rPh sb="23" eb="25">
      <t>イゾン</t>
    </rPh>
    <rPh sb="30" eb="32">
      <t>コンゴ</t>
    </rPh>
    <rPh sb="33" eb="35">
      <t>シセツ</t>
    </rPh>
    <rPh sb="35" eb="36">
      <t>オヨ</t>
    </rPh>
    <rPh sb="37" eb="39">
      <t>カンロ</t>
    </rPh>
    <rPh sb="40" eb="42">
      <t>イジ</t>
    </rPh>
    <rPh sb="42" eb="44">
      <t>カンリ</t>
    </rPh>
    <rPh sb="44" eb="45">
      <t>ヒ</t>
    </rPh>
    <rPh sb="46" eb="49">
      <t>シュウゼンヒ</t>
    </rPh>
    <rPh sb="51" eb="53">
      <t>ゾウカ</t>
    </rPh>
    <rPh sb="58" eb="59">
      <t>カンガ</t>
    </rPh>
    <rPh sb="66" eb="69">
      <t>ケイカクテキ</t>
    </rPh>
    <rPh sb="70" eb="72">
      <t>コウシン</t>
    </rPh>
    <rPh sb="73" eb="75">
      <t>リョウキン</t>
    </rPh>
    <rPh sb="75" eb="77">
      <t>スイジュン</t>
    </rPh>
    <rPh sb="78" eb="80">
      <t>ミナオ</t>
    </rPh>
    <rPh sb="81" eb="82">
      <t>トウ</t>
    </rPh>
    <rPh sb="83" eb="85">
      <t>ヒツヨウ</t>
    </rPh>
    <rPh sb="89" eb="90">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</si>
</sst>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77-4CB8-858A-E0B70C4EB98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0.72</c:v>
                </c:pt>
                <c:pt idx="4">
                  <c:v>0.53</c:v>
                </c:pt>
              </c:numCache>
            </c:numRef>
          </c:val>
          <c:smooth val="0"/>
          <c:extLst>
            <c:ext xmlns:c16="http://schemas.microsoft.com/office/drawing/2014/chart" uri="{C3380CC4-5D6E-409C-BE32-E72D297353CC}">
              <c16:uniqueId val="{00000001-9377-4CB8-858A-E0B70C4EB98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47.89</c:v>
                </c:pt>
                <c:pt idx="1">
                  <c:v>48.03</c:v>
                </c:pt>
                <c:pt idx="2">
                  <c:v>52.46</c:v>
                </c:pt>
                <c:pt idx="3">
                  <c:v>56.16</c:v>
                </c:pt>
                <c:pt idx="4">
                  <c:v>49.01</c:v>
                </c:pt>
              </c:numCache>
            </c:numRef>
          </c:val>
          <c:extLst>
            <c:ext xmlns:c16="http://schemas.microsoft.com/office/drawing/2014/chart" uri="{C3380CC4-5D6E-409C-BE32-E72D297353CC}">
              <c16:uniqueId val="{00000000-E980-4D8B-8555-EBA7F09BB5F2}"/>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57.3</c:v>
                </c:pt>
                <c:pt idx="4">
                  <c:v>56.76</c:v>
                </c:pt>
              </c:numCache>
            </c:numRef>
          </c:val>
          <c:smooth val="0"/>
          <c:extLst>
            <c:ext xmlns:c16="http://schemas.microsoft.com/office/drawing/2014/chart" uri="{C3380CC4-5D6E-409C-BE32-E72D297353CC}">
              <c16:uniqueId val="{00000001-E980-4D8B-8555-EBA7F09BB5F2}"/>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81.11</c:v>
                </c:pt>
                <c:pt idx="1">
                  <c:v>82.81</c:v>
                </c:pt>
                <c:pt idx="2">
                  <c:v>75.45</c:v>
                </c:pt>
                <c:pt idx="3">
                  <c:v>70.5</c:v>
                </c:pt>
                <c:pt idx="4">
                  <c:v>80.599999999999994</c:v>
                </c:pt>
              </c:numCache>
            </c:numRef>
          </c:val>
          <c:extLst>
            <c:ext xmlns:c16="http://schemas.microsoft.com/office/drawing/2014/chart" uri="{C3380CC4-5D6E-409C-BE32-E72D297353CC}">
              <c16:uniqueId val="{00000000-49E3-4D0A-86E8-3B252F9E753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72.42</c:v>
                </c:pt>
                <c:pt idx="4">
                  <c:v>73.069999999999993</c:v>
                </c:pt>
              </c:numCache>
            </c:numRef>
          </c:val>
          <c:smooth val="0"/>
          <c:extLst>
            <c:ext xmlns:c16="http://schemas.microsoft.com/office/drawing/2014/chart" uri="{C3380CC4-5D6E-409C-BE32-E72D297353CC}">
              <c16:uniqueId val="{00000001-49E3-4D0A-86E8-3B252F9E753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74.67</c:v>
                </c:pt>
                <c:pt idx="1">
                  <c:v>75.099999999999994</c:v>
                </c:pt>
                <c:pt idx="2">
                  <c:v>73.89</c:v>
                </c:pt>
                <c:pt idx="3">
                  <c:v>73.900000000000006</c:v>
                </c:pt>
                <c:pt idx="4">
                  <c:v>69.94</c:v>
                </c:pt>
              </c:numCache>
            </c:numRef>
          </c:val>
          <c:extLst>
            <c:ext xmlns:c16="http://schemas.microsoft.com/office/drawing/2014/chart" uri="{C3380CC4-5D6E-409C-BE32-E72D297353CC}">
              <c16:uniqueId val="{00000000-6D1E-497F-A961-F841EEA57EDB}"/>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78.510000000000005</c:v>
                </c:pt>
                <c:pt idx="4">
                  <c:v>77.91</c:v>
                </c:pt>
              </c:numCache>
            </c:numRef>
          </c:val>
          <c:smooth val="0"/>
          <c:extLst>
            <c:ext xmlns:c16="http://schemas.microsoft.com/office/drawing/2014/chart" uri="{C3380CC4-5D6E-409C-BE32-E72D297353CC}">
              <c16:uniqueId val="{00000001-6D1E-497F-A961-F841EEA57EDB}"/>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A7-4C7B-BCF2-4382D94C08B6}"/>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A7-4C7B-BCF2-4382D94C08B6}"/>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85-49EA-BD00-E49E32C6412D}"/>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85-49EA-BD00-E49E32C6412D}"/>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37-49FB-9DE8-4051F4B93D2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37-49FB-9DE8-4051F4B93D2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6A-4E5B-90A1-CAB147575ACB}"/>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6A-4E5B-90A1-CAB147575ACB}"/>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485.66</c:v>
                </c:pt>
                <c:pt idx="1">
                  <c:v>420.17</c:v>
                </c:pt>
                <c:pt idx="2">
                  <c:v>387.42</c:v>
                </c:pt>
                <c:pt idx="3">
                  <c:v>339.84</c:v>
                </c:pt>
                <c:pt idx="4">
                  <c:v>289.74</c:v>
                </c:pt>
              </c:numCache>
            </c:numRef>
          </c:val>
          <c:extLst>
            <c:ext xmlns:c16="http://schemas.microsoft.com/office/drawing/2014/chart" uri="{C3380CC4-5D6E-409C-BE32-E72D297353CC}">
              <c16:uniqueId val="{00000000-7D55-44E7-9DA9-554208114E7E}"/>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1061.58</c:v>
                </c:pt>
                <c:pt idx="4">
                  <c:v>1007.7</c:v>
                </c:pt>
              </c:numCache>
            </c:numRef>
          </c:val>
          <c:smooth val="0"/>
          <c:extLst>
            <c:ext xmlns:c16="http://schemas.microsoft.com/office/drawing/2014/chart" uri="{C3380CC4-5D6E-409C-BE32-E72D297353CC}">
              <c16:uniqueId val="{00000001-7D55-44E7-9DA9-554208114E7E}"/>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49.76</c:v>
                </c:pt>
                <c:pt idx="1">
                  <c:v>50.75</c:v>
                </c:pt>
                <c:pt idx="2">
                  <c:v>51.41</c:v>
                </c:pt>
                <c:pt idx="3">
                  <c:v>51.1</c:v>
                </c:pt>
                <c:pt idx="4">
                  <c:v>54.04</c:v>
                </c:pt>
              </c:numCache>
            </c:numRef>
          </c:val>
          <c:extLst>
            <c:ext xmlns:c16="http://schemas.microsoft.com/office/drawing/2014/chart" uri="{C3380CC4-5D6E-409C-BE32-E72D297353CC}">
              <c16:uniqueId val="{00000000-B82A-417B-A7C5-A3BDADEA608F}"/>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58.52</c:v>
                </c:pt>
                <c:pt idx="4">
                  <c:v>59.22</c:v>
                </c:pt>
              </c:numCache>
            </c:numRef>
          </c:val>
          <c:smooth val="0"/>
          <c:extLst>
            <c:ext xmlns:c16="http://schemas.microsoft.com/office/drawing/2014/chart" uri="{C3380CC4-5D6E-409C-BE32-E72D297353CC}">
              <c16:uniqueId val="{00000001-B82A-417B-A7C5-A3BDADEA608F}"/>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302.62</c:v>
                </c:pt>
                <c:pt idx="1">
                  <c:v>298.73</c:v>
                </c:pt>
                <c:pt idx="2">
                  <c:v>295.48</c:v>
                </c:pt>
                <c:pt idx="3">
                  <c:v>300.22000000000003</c:v>
                </c:pt>
                <c:pt idx="4">
                  <c:v>281.47000000000003</c:v>
                </c:pt>
              </c:numCache>
            </c:numRef>
          </c:val>
          <c:extLst>
            <c:ext xmlns:c16="http://schemas.microsoft.com/office/drawing/2014/chart" uri="{C3380CC4-5D6E-409C-BE32-E72D297353CC}">
              <c16:uniqueId val="{00000000-9E70-42E8-94A2-20D7DB1D1860}"/>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296.3</c:v>
                </c:pt>
                <c:pt idx="4">
                  <c:v>292.89999999999998</c:v>
                </c:pt>
              </c:numCache>
            </c:numRef>
          </c:val>
          <c:smooth val="0"/>
          <c:extLst>
            <c:ext xmlns:c16="http://schemas.microsoft.com/office/drawing/2014/chart" uri="{C3380CC4-5D6E-409C-BE32-E72D297353CC}">
              <c16:uniqueId val="{00000001-9E70-42E8-94A2-20D7DB1D1860}"/>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3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中島村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49" t="str">
        <f>データ!$M$6</f>
        <v>非設置</v>
      </c>
      <c r="AE8" s="49"/>
      <c r="AF8" s="49"/>
      <c r="AG8" s="49"/>
      <c r="AH8" s="49"/>
      <c r="AI8" s="49"/>
      <c r="AJ8" s="49"/>
      <c r="AK8" s="2"/>
      <c r="AL8" s="50">
        <f>データ!$R$6</f>
        <v>5098</v>
      </c>
      <c r="AM8" s="50"/>
      <c r="AN8" s="50"/>
      <c r="AO8" s="50"/>
      <c r="AP8" s="50"/>
      <c r="AQ8" s="50"/>
      <c r="AR8" s="50"/>
      <c r="AS8" s="50"/>
      <c r="AT8" s="46">
        <f>データ!$S$6</f>
        <v>18.920000000000002</v>
      </c>
      <c r="AU8" s="46"/>
      <c r="AV8" s="46"/>
      <c r="AW8" s="46"/>
      <c r="AX8" s="46"/>
      <c r="AY8" s="46"/>
      <c r="AZ8" s="46"/>
      <c r="BA8" s="46"/>
      <c r="BB8" s="46">
        <f>データ!$T$6</f>
        <v>269.45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96.61</v>
      </c>
      <c r="Q10" s="46"/>
      <c r="R10" s="46"/>
      <c r="S10" s="46"/>
      <c r="T10" s="46"/>
      <c r="U10" s="46"/>
      <c r="V10" s="46"/>
      <c r="W10" s="50">
        <f>データ!$Q$6</f>
        <v>2898</v>
      </c>
      <c r="X10" s="50"/>
      <c r="Y10" s="50"/>
      <c r="Z10" s="50"/>
      <c r="AA10" s="50"/>
      <c r="AB10" s="50"/>
      <c r="AC10" s="50"/>
      <c r="AD10" s="2"/>
      <c r="AE10" s="2"/>
      <c r="AF10" s="2"/>
      <c r="AG10" s="2"/>
      <c r="AH10" s="2"/>
      <c r="AI10" s="2"/>
      <c r="AJ10" s="2"/>
      <c r="AK10" s="2"/>
      <c r="AL10" s="50">
        <f>データ!$U$6</f>
        <v>4895</v>
      </c>
      <c r="AM10" s="50"/>
      <c r="AN10" s="50"/>
      <c r="AO10" s="50"/>
      <c r="AP10" s="50"/>
      <c r="AQ10" s="50"/>
      <c r="AR10" s="50"/>
      <c r="AS10" s="50"/>
      <c r="AT10" s="46">
        <f>データ!$V$6</f>
        <v>18.920000000000002</v>
      </c>
      <c r="AU10" s="46"/>
      <c r="AV10" s="46"/>
      <c r="AW10" s="46"/>
      <c r="AX10" s="46"/>
      <c r="AY10" s="46"/>
      <c r="AZ10" s="46"/>
      <c r="BA10" s="46"/>
      <c r="BB10" s="46">
        <f>データ!$W$6</f>
        <v>258.72000000000003</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109</v>
      </c>
      <c r="BM16" s="62"/>
      <c r="BN16" s="62"/>
      <c r="BO16" s="62"/>
      <c r="BP16" s="62"/>
      <c r="BQ16" s="62"/>
      <c r="BR16" s="62"/>
      <c r="BS16" s="62"/>
      <c r="BT16" s="62"/>
      <c r="BU16" s="62"/>
      <c r="BV16" s="62"/>
      <c r="BW16" s="62"/>
      <c r="BX16" s="62"/>
      <c r="BY16" s="62"/>
      <c r="BZ16" s="6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110</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111</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42</v>
      </c>
      <c r="H85" s="27" t="str">
        <f>データ!BO6</f>
        <v>【1,074.14】</v>
      </c>
      <c r="I85" s="27" t="str">
        <f>データ!BZ6</f>
        <v>【54.36】</v>
      </c>
      <c r="J85" s="27" t="str">
        <f>データ!CK6</f>
        <v>【296.40】</v>
      </c>
      <c r="K85" s="27" t="str">
        <f>データ!CV6</f>
        <v>【55.95】</v>
      </c>
      <c r="L85" s="27" t="str">
        <f>データ!DG6</f>
        <v>【73.77】</v>
      </c>
      <c r="M85" s="27" t="s">
        <v>42</v>
      </c>
      <c r="N85" s="27" t="s">
        <v>42</v>
      </c>
      <c r="O85" s="27" t="str">
        <f>データ!EN6</f>
        <v>【0.54】</v>
      </c>
    </row>
  </sheetData>
  <sheetProtection algorithmName="SHA-512" hashValue="dwwj2TFk7AKGy22rlJT5DrIVejAS44u0Zv6JIRM4LFjB3arsisR4GAF8ioKvWSy6QcFFX/TpPzySMZVqUCLISA==" saltValue="qEnyEH30y4b03XrHNwPms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74659</v>
      </c>
      <c r="D6" s="34">
        <f t="shared" si="3"/>
        <v>47</v>
      </c>
      <c r="E6" s="34">
        <f t="shared" si="3"/>
        <v>1</v>
      </c>
      <c r="F6" s="34">
        <f t="shared" si="3"/>
        <v>0</v>
      </c>
      <c r="G6" s="34">
        <f t="shared" si="3"/>
        <v>0</v>
      </c>
      <c r="H6" s="34" t="str">
        <f t="shared" si="3"/>
        <v>福島県　中島村</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96.61</v>
      </c>
      <c r="Q6" s="35">
        <f t="shared" si="3"/>
        <v>2898</v>
      </c>
      <c r="R6" s="35">
        <f t="shared" si="3"/>
        <v>5098</v>
      </c>
      <c r="S6" s="35">
        <f t="shared" si="3"/>
        <v>18.920000000000002</v>
      </c>
      <c r="T6" s="35">
        <f t="shared" si="3"/>
        <v>269.45</v>
      </c>
      <c r="U6" s="35">
        <f t="shared" si="3"/>
        <v>4895</v>
      </c>
      <c r="V6" s="35">
        <f t="shared" si="3"/>
        <v>18.920000000000002</v>
      </c>
      <c r="W6" s="35">
        <f t="shared" si="3"/>
        <v>258.72000000000003</v>
      </c>
      <c r="X6" s="36">
        <f>IF(X7="",NA(),X7)</f>
        <v>74.67</v>
      </c>
      <c r="Y6" s="36">
        <f t="shared" ref="Y6:AG6" si="4">IF(Y7="",NA(),Y7)</f>
        <v>75.099999999999994</v>
      </c>
      <c r="Z6" s="36">
        <f t="shared" si="4"/>
        <v>73.89</v>
      </c>
      <c r="AA6" s="36">
        <f t="shared" si="4"/>
        <v>73.900000000000006</v>
      </c>
      <c r="AB6" s="36">
        <f t="shared" si="4"/>
        <v>69.94</v>
      </c>
      <c r="AC6" s="36">
        <f t="shared" si="4"/>
        <v>75.87</v>
      </c>
      <c r="AD6" s="36">
        <f t="shared" si="4"/>
        <v>76.27</v>
      </c>
      <c r="AE6" s="36">
        <f t="shared" si="4"/>
        <v>77.56</v>
      </c>
      <c r="AF6" s="36">
        <f t="shared" si="4"/>
        <v>78.510000000000005</v>
      </c>
      <c r="AG6" s="36">
        <f t="shared" si="4"/>
        <v>77.91</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485.66</v>
      </c>
      <c r="BF6" s="36">
        <f t="shared" ref="BF6:BN6" si="7">IF(BF7="",NA(),BF7)</f>
        <v>420.17</v>
      </c>
      <c r="BG6" s="36">
        <f t="shared" si="7"/>
        <v>387.42</v>
      </c>
      <c r="BH6" s="36">
        <f t="shared" si="7"/>
        <v>339.84</v>
      </c>
      <c r="BI6" s="36">
        <f t="shared" si="7"/>
        <v>289.74</v>
      </c>
      <c r="BJ6" s="36">
        <f t="shared" si="7"/>
        <v>1125.69</v>
      </c>
      <c r="BK6" s="36">
        <f t="shared" si="7"/>
        <v>1134.67</v>
      </c>
      <c r="BL6" s="36">
        <f t="shared" si="7"/>
        <v>1144.79</v>
      </c>
      <c r="BM6" s="36">
        <f t="shared" si="7"/>
        <v>1061.58</v>
      </c>
      <c r="BN6" s="36">
        <f t="shared" si="7"/>
        <v>1007.7</v>
      </c>
      <c r="BO6" s="35" t="str">
        <f>IF(BO7="","",IF(BO7="-","【-】","【"&amp;SUBSTITUTE(TEXT(BO7,"#,##0.00"),"-","△")&amp;"】"))</f>
        <v>【1,074.14】</v>
      </c>
      <c r="BP6" s="36">
        <f>IF(BP7="",NA(),BP7)</f>
        <v>49.76</v>
      </c>
      <c r="BQ6" s="36">
        <f t="shared" ref="BQ6:BY6" si="8">IF(BQ7="",NA(),BQ7)</f>
        <v>50.75</v>
      </c>
      <c r="BR6" s="36">
        <f t="shared" si="8"/>
        <v>51.41</v>
      </c>
      <c r="BS6" s="36">
        <f t="shared" si="8"/>
        <v>51.1</v>
      </c>
      <c r="BT6" s="36">
        <f t="shared" si="8"/>
        <v>54.04</v>
      </c>
      <c r="BU6" s="36">
        <f t="shared" si="8"/>
        <v>46.48</v>
      </c>
      <c r="BV6" s="36">
        <f t="shared" si="8"/>
        <v>40.6</v>
      </c>
      <c r="BW6" s="36">
        <f t="shared" si="8"/>
        <v>56.04</v>
      </c>
      <c r="BX6" s="36">
        <f t="shared" si="8"/>
        <v>58.52</v>
      </c>
      <c r="BY6" s="36">
        <f t="shared" si="8"/>
        <v>59.22</v>
      </c>
      <c r="BZ6" s="35" t="str">
        <f>IF(BZ7="","",IF(BZ7="-","【-】","【"&amp;SUBSTITUTE(TEXT(BZ7,"#,##0.00"),"-","△")&amp;"】"))</f>
        <v>【54.36】</v>
      </c>
      <c r="CA6" s="36">
        <f>IF(CA7="",NA(),CA7)</f>
        <v>302.62</v>
      </c>
      <c r="CB6" s="36">
        <f t="shared" ref="CB6:CJ6" si="9">IF(CB7="",NA(),CB7)</f>
        <v>298.73</v>
      </c>
      <c r="CC6" s="36">
        <f t="shared" si="9"/>
        <v>295.48</v>
      </c>
      <c r="CD6" s="36">
        <f t="shared" si="9"/>
        <v>300.22000000000003</v>
      </c>
      <c r="CE6" s="36">
        <f t="shared" si="9"/>
        <v>281.47000000000003</v>
      </c>
      <c r="CF6" s="36">
        <f t="shared" si="9"/>
        <v>376.61</v>
      </c>
      <c r="CG6" s="36">
        <f t="shared" si="9"/>
        <v>440.03</v>
      </c>
      <c r="CH6" s="36">
        <f t="shared" si="9"/>
        <v>304.35000000000002</v>
      </c>
      <c r="CI6" s="36">
        <f t="shared" si="9"/>
        <v>296.3</v>
      </c>
      <c r="CJ6" s="36">
        <f t="shared" si="9"/>
        <v>292.89999999999998</v>
      </c>
      <c r="CK6" s="35" t="str">
        <f>IF(CK7="","",IF(CK7="-","【-】","【"&amp;SUBSTITUTE(TEXT(CK7,"#,##0.00"),"-","△")&amp;"】"))</f>
        <v>【296.40】</v>
      </c>
      <c r="CL6" s="36">
        <f>IF(CL7="",NA(),CL7)</f>
        <v>47.89</v>
      </c>
      <c r="CM6" s="36">
        <f t="shared" ref="CM6:CU6" si="10">IF(CM7="",NA(),CM7)</f>
        <v>48.03</v>
      </c>
      <c r="CN6" s="36">
        <f t="shared" si="10"/>
        <v>52.46</v>
      </c>
      <c r="CO6" s="36">
        <f t="shared" si="10"/>
        <v>56.16</v>
      </c>
      <c r="CP6" s="36">
        <f t="shared" si="10"/>
        <v>49.01</v>
      </c>
      <c r="CQ6" s="36">
        <f t="shared" si="10"/>
        <v>57.43</v>
      </c>
      <c r="CR6" s="36">
        <f t="shared" si="10"/>
        <v>57.29</v>
      </c>
      <c r="CS6" s="36">
        <f t="shared" si="10"/>
        <v>55.9</v>
      </c>
      <c r="CT6" s="36">
        <f t="shared" si="10"/>
        <v>57.3</v>
      </c>
      <c r="CU6" s="36">
        <f t="shared" si="10"/>
        <v>56.76</v>
      </c>
      <c r="CV6" s="35" t="str">
        <f>IF(CV7="","",IF(CV7="-","【-】","【"&amp;SUBSTITUTE(TEXT(CV7,"#,##0.00"),"-","△")&amp;"】"))</f>
        <v>【55.95】</v>
      </c>
      <c r="CW6" s="36">
        <f>IF(CW7="",NA(),CW7)</f>
        <v>81.11</v>
      </c>
      <c r="CX6" s="36">
        <f t="shared" ref="CX6:DF6" si="11">IF(CX7="",NA(),CX7)</f>
        <v>82.81</v>
      </c>
      <c r="CY6" s="36">
        <f t="shared" si="11"/>
        <v>75.45</v>
      </c>
      <c r="CZ6" s="36">
        <f t="shared" si="11"/>
        <v>70.5</v>
      </c>
      <c r="DA6" s="36">
        <f t="shared" si="11"/>
        <v>80.599999999999994</v>
      </c>
      <c r="DB6" s="36">
        <f t="shared" si="11"/>
        <v>73.83</v>
      </c>
      <c r="DC6" s="36">
        <f t="shared" si="11"/>
        <v>73.69</v>
      </c>
      <c r="DD6" s="36">
        <f t="shared" si="11"/>
        <v>73.28</v>
      </c>
      <c r="DE6" s="36">
        <f t="shared" si="11"/>
        <v>72.42</v>
      </c>
      <c r="DF6" s="36">
        <f t="shared" si="11"/>
        <v>73.069999999999993</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0.69</v>
      </c>
      <c r="EJ6" s="36">
        <f t="shared" si="14"/>
        <v>0.65</v>
      </c>
      <c r="EK6" s="36">
        <f t="shared" si="14"/>
        <v>0.53</v>
      </c>
      <c r="EL6" s="36">
        <f t="shared" si="14"/>
        <v>0.72</v>
      </c>
      <c r="EM6" s="36">
        <f t="shared" si="14"/>
        <v>0.53</v>
      </c>
      <c r="EN6" s="35" t="str">
        <f>IF(EN7="","",IF(EN7="-","【-】","【"&amp;SUBSTITUTE(TEXT(EN7,"#,##0.00"),"-","△")&amp;"】"))</f>
        <v>【0.54】</v>
      </c>
    </row>
    <row r="7" spans="1:144" s="37" customFormat="1" x14ac:dyDescent="0.15">
      <c r="A7" s="29"/>
      <c r="B7" s="38">
        <v>2018</v>
      </c>
      <c r="C7" s="38">
        <v>74659</v>
      </c>
      <c r="D7" s="38">
        <v>47</v>
      </c>
      <c r="E7" s="38">
        <v>1</v>
      </c>
      <c r="F7" s="38">
        <v>0</v>
      </c>
      <c r="G7" s="38">
        <v>0</v>
      </c>
      <c r="H7" s="38" t="s">
        <v>96</v>
      </c>
      <c r="I7" s="38" t="s">
        <v>97</v>
      </c>
      <c r="J7" s="38" t="s">
        <v>98</v>
      </c>
      <c r="K7" s="38" t="s">
        <v>99</v>
      </c>
      <c r="L7" s="38" t="s">
        <v>100</v>
      </c>
      <c r="M7" s="38" t="s">
        <v>101</v>
      </c>
      <c r="N7" s="39" t="s">
        <v>102</v>
      </c>
      <c r="O7" s="39" t="s">
        <v>103</v>
      </c>
      <c r="P7" s="39">
        <v>96.61</v>
      </c>
      <c r="Q7" s="39">
        <v>2898</v>
      </c>
      <c r="R7" s="39">
        <v>5098</v>
      </c>
      <c r="S7" s="39">
        <v>18.920000000000002</v>
      </c>
      <c r="T7" s="39">
        <v>269.45</v>
      </c>
      <c r="U7" s="39">
        <v>4895</v>
      </c>
      <c r="V7" s="39">
        <v>18.920000000000002</v>
      </c>
      <c r="W7" s="39">
        <v>258.72000000000003</v>
      </c>
      <c r="X7" s="39">
        <v>74.67</v>
      </c>
      <c r="Y7" s="39">
        <v>75.099999999999994</v>
      </c>
      <c r="Z7" s="39">
        <v>73.89</v>
      </c>
      <c r="AA7" s="39">
        <v>73.900000000000006</v>
      </c>
      <c r="AB7" s="39">
        <v>69.94</v>
      </c>
      <c r="AC7" s="39">
        <v>75.87</v>
      </c>
      <c r="AD7" s="39">
        <v>76.27</v>
      </c>
      <c r="AE7" s="39">
        <v>77.56</v>
      </c>
      <c r="AF7" s="39">
        <v>78.510000000000005</v>
      </c>
      <c r="AG7" s="39">
        <v>77.91</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485.66</v>
      </c>
      <c r="BF7" s="39">
        <v>420.17</v>
      </c>
      <c r="BG7" s="39">
        <v>387.42</v>
      </c>
      <c r="BH7" s="39">
        <v>339.84</v>
      </c>
      <c r="BI7" s="39">
        <v>289.74</v>
      </c>
      <c r="BJ7" s="39">
        <v>1125.69</v>
      </c>
      <c r="BK7" s="39">
        <v>1134.67</v>
      </c>
      <c r="BL7" s="39">
        <v>1144.79</v>
      </c>
      <c r="BM7" s="39">
        <v>1061.58</v>
      </c>
      <c r="BN7" s="39">
        <v>1007.7</v>
      </c>
      <c r="BO7" s="39">
        <v>1074.1400000000001</v>
      </c>
      <c r="BP7" s="39">
        <v>49.76</v>
      </c>
      <c r="BQ7" s="39">
        <v>50.75</v>
      </c>
      <c r="BR7" s="39">
        <v>51.41</v>
      </c>
      <c r="BS7" s="39">
        <v>51.1</v>
      </c>
      <c r="BT7" s="39">
        <v>54.04</v>
      </c>
      <c r="BU7" s="39">
        <v>46.48</v>
      </c>
      <c r="BV7" s="39">
        <v>40.6</v>
      </c>
      <c r="BW7" s="39">
        <v>56.04</v>
      </c>
      <c r="BX7" s="39">
        <v>58.52</v>
      </c>
      <c r="BY7" s="39">
        <v>59.22</v>
      </c>
      <c r="BZ7" s="39">
        <v>54.36</v>
      </c>
      <c r="CA7" s="39">
        <v>302.62</v>
      </c>
      <c r="CB7" s="39">
        <v>298.73</v>
      </c>
      <c r="CC7" s="39">
        <v>295.48</v>
      </c>
      <c r="CD7" s="39">
        <v>300.22000000000003</v>
      </c>
      <c r="CE7" s="39">
        <v>281.47000000000003</v>
      </c>
      <c r="CF7" s="39">
        <v>376.61</v>
      </c>
      <c r="CG7" s="39">
        <v>440.03</v>
      </c>
      <c r="CH7" s="39">
        <v>304.35000000000002</v>
      </c>
      <c r="CI7" s="39">
        <v>296.3</v>
      </c>
      <c r="CJ7" s="39">
        <v>292.89999999999998</v>
      </c>
      <c r="CK7" s="39">
        <v>296.39999999999998</v>
      </c>
      <c r="CL7" s="39">
        <v>47.89</v>
      </c>
      <c r="CM7" s="39">
        <v>48.03</v>
      </c>
      <c r="CN7" s="39">
        <v>52.46</v>
      </c>
      <c r="CO7" s="39">
        <v>56.16</v>
      </c>
      <c r="CP7" s="39">
        <v>49.01</v>
      </c>
      <c r="CQ7" s="39">
        <v>57.43</v>
      </c>
      <c r="CR7" s="39">
        <v>57.29</v>
      </c>
      <c r="CS7" s="39">
        <v>55.9</v>
      </c>
      <c r="CT7" s="39">
        <v>57.3</v>
      </c>
      <c r="CU7" s="39">
        <v>56.76</v>
      </c>
      <c r="CV7" s="39">
        <v>55.95</v>
      </c>
      <c r="CW7" s="39">
        <v>81.11</v>
      </c>
      <c r="CX7" s="39">
        <v>82.81</v>
      </c>
      <c r="CY7" s="39">
        <v>75.45</v>
      </c>
      <c r="CZ7" s="39">
        <v>70.5</v>
      </c>
      <c r="DA7" s="39">
        <v>80.599999999999994</v>
      </c>
      <c r="DB7" s="39">
        <v>73.83</v>
      </c>
      <c r="DC7" s="39">
        <v>73.69</v>
      </c>
      <c r="DD7" s="39">
        <v>73.28</v>
      </c>
      <c r="DE7" s="39">
        <v>72.42</v>
      </c>
      <c r="DF7" s="39">
        <v>73.069999999999993</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0.69</v>
      </c>
      <c r="EJ7" s="39">
        <v>0.65</v>
      </c>
      <c r="EK7" s="39">
        <v>0.53</v>
      </c>
      <c r="EL7" s="39">
        <v>0.72</v>
      </c>
      <c r="EM7" s="39">
        <v>0.53</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NLG033</cp:lastModifiedBy>
  <dcterms:created xsi:type="dcterms:W3CDTF">2019-12-05T04:36:00Z</dcterms:created>
  <dcterms:modified xsi:type="dcterms:W3CDTF">2020-01-28T06:32:48Z</dcterms:modified>
  <cp:category/>
</cp:coreProperties>
</file>