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d216\Desktop\経営比較分析表\"/>
    </mc:Choice>
  </mc:AlternateContent>
  <workbookProtection workbookAlgorithmName="SHA-512" workbookHashValue="HBJbdkX37cuq72/KBCxLLQ14adtiTlRWk48p1lx/EyNijcLlqnT8JJ9DU7zYJobK7kP7cm7CKFE4GqGK8Gn8qA==" workbookSaltValue="b+M7R/LoCjAnGx3hassypg=="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E86" i="4"/>
  <c r="AT10" i="4"/>
  <c r="AL10" i="4"/>
  <c r="AD10" i="4"/>
  <c r="I10" i="4"/>
  <c r="B10" i="4"/>
  <c r="AL8" i="4"/>
  <c r="P8" i="4"/>
  <c r="I8" i="4"/>
  <c r="C10" i="5" l="1"/>
  <c r="D10" i="5"/>
  <c r="E10" i="5"/>
  <c r="B10" i="5"/>
</calcChain>
</file>

<file path=xl/sharedStrings.xml><?xml version="1.0" encoding="utf-8"?>
<sst xmlns="http://schemas.openxmlformats.org/spreadsheetml/2006/main" count="228" uniqueCount="113">
  <si>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</si>
  <si>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</si>
  <si>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</si>
  <si>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</si>
  <si>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</si>
  <si>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</si>
  <si>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</si>
  <si>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</si>
  <si>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</si>
  <si>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</si>
  <si>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</si>
  <si>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</si>
  <si>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</si>
  <si>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</si>
  <si>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</si>
  <si>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</si>
  <si>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</si>
  <si>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</si>
  <si>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</si>
  <si>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</si>
  <si>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</si>
  <si>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</si>
  <si>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</si>
  <si>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</si>
  <si>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</si>
  <si>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</si>
  <si>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</si>
  <si>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</si>
  <si>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</si>
  <si>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</si>
  <si>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</si>
  <si>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</si>
  <si>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</si>
  <si>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</si>
  <si>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</si>
  <si>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</si>
  <si>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</si>
  <si>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</si>
  <si>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</si>
  <si>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</si>
  <si>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</si>
  <si>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</si>
  <si>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</si>
  <si>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</si>
  <si>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</si>
  <si>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</si>
  <si>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</si>
  <si>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</si>
  <si>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</si>
  <si>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</si>
  <si>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</si>
  <si>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</si>
  <si>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</si>
  <si>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</si>
  <si>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</si>
  <si>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</si>
  <si>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</si>
  <si>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</si>
  <si>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</si>
  <si>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</si>
  <si>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</si>
  <si>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</si>
  <si>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</si>
  <si>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</si>
  <si>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</si>
  <si>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</si>
  <si>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</si>
  <si>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</si>
  <si>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</si>
  <si>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</si>
  <si>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</si>
  <si>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</si>
  <si>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</si>
  <si>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</si>
  <si>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</si>
  <si>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</si>
  <si>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</si>
  <si>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</si>
  <si>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</si>
  <si>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</si>
  <si>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</si>
  <si>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</si>
  <si>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</si>
  <si>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</si>
  <si>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</si>
  <si>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</si>
  <si>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</si>
  <si>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</si>
  <si>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</si>
  <si>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</si>
  <si>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</si>
  <si>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</si>
  <si>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</si>
  <si>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</si>
  <si>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</si>
  <si>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</si>
  <si>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</si>
  <si>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柳津町</t>
  </si>
  <si>
    <t>法非適用</t>
  </si>
  <si>
    <t>下水道事業</t>
  </si>
  <si>
    <t>林業集落排水</t>
  </si>
  <si>
    <t>G3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</si>
  <si>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</si>
  <si>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</si>
  <si>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</si>
  <si>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</si>
  <si>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</si>
  <si>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</si>
  <si>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</si>
  <si>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</si>
  <si>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収益的収支比率はH28年度から100％前後で推移はしているが、経費回収率をみると全国平均及び類似団体平均よりも低くく、一般会計繰入金に依存しているのが現状である。
　汚水処理原価に関しては、全国平均及び類似団体平均よりも高く経費が掛かりすぎている。
　また、水洗化率も全国平均及び類似団体平均より下回っているが、高齢世帯等であり過疎化・少子化の進行に伴い多くの加入を見込むには厳しい状況にある。</t>
    <rPh sb="1" eb="4">
      <t>シュウエキテキ</t>
    </rPh>
    <rPh sb="20" eb="22">
      <t>ゼンゴ</t>
    </rPh>
    <phoneticPr fontId="4"/>
  </si>
  <si>
    <t>　小規模施設であるため機器点数も少なく、重要な機器及びマンホールポンプの修繕については終えている。今後は、計画的に機器の修繕を行い安定した汚水処理に努める。</t>
    <rPh sb="1" eb="4">
      <t>ショウキボ</t>
    </rPh>
    <rPh sb="4" eb="6">
      <t>シセツ</t>
    </rPh>
    <rPh sb="11" eb="13">
      <t>キキ</t>
    </rPh>
    <rPh sb="13" eb="15">
      <t>テンスウ</t>
    </rPh>
    <rPh sb="16" eb="17">
      <t>スク</t>
    </rPh>
    <rPh sb="20" eb="22">
      <t>ジュウヨウ</t>
    </rPh>
    <rPh sb="23" eb="25">
      <t>キキ</t>
    </rPh>
    <rPh sb="25" eb="26">
      <t>オヨ</t>
    </rPh>
    <rPh sb="36" eb="38">
      <t>シュウゼン</t>
    </rPh>
    <rPh sb="43" eb="44">
      <t>オ</t>
    </rPh>
    <rPh sb="49" eb="51">
      <t>コンゴ</t>
    </rPh>
    <rPh sb="53" eb="56">
      <t>ケイカクテキ</t>
    </rPh>
    <rPh sb="57" eb="59">
      <t>キキ</t>
    </rPh>
    <rPh sb="60" eb="62">
      <t>シュウゼン</t>
    </rPh>
    <rPh sb="63" eb="64">
      <t>オコナ</t>
    </rPh>
    <rPh sb="65" eb="67">
      <t>アンテイ</t>
    </rPh>
    <rPh sb="69" eb="71">
      <t>オスイ</t>
    </rPh>
    <rPh sb="71" eb="73">
      <t>ショリ</t>
    </rPh>
    <rPh sb="74" eb="75">
      <t>ツト</t>
    </rPh>
    <phoneticPr fontId="4"/>
  </si>
  <si>
    <t>　供用開始後10年を経過したが、約4割が未加入である。未加入者のほとんどが、高齢世帯であり加入には厳しい状況ではあるが、過疎化や少子高齢化が進み、使用料収入が減る状況であるため加入促進に努める。
　また、今後は経営戦略を履行し使用料の改定も視野に入れ安定した経営を行えるように努めたい。</t>
    <rPh sb="1" eb="3">
      <t>キョウヨウ</t>
    </rPh>
    <rPh sb="3" eb="5">
      <t>カイシ</t>
    </rPh>
    <rPh sb="5" eb="6">
      <t>ゴ</t>
    </rPh>
    <rPh sb="8" eb="9">
      <t>ネン</t>
    </rPh>
    <rPh sb="10" eb="12">
      <t>ケイカ</t>
    </rPh>
    <rPh sb="16" eb="17">
      <t>ヤク</t>
    </rPh>
    <rPh sb="18" eb="19">
      <t>ワリ</t>
    </rPh>
    <rPh sb="20" eb="23">
      <t>ミカニュウ</t>
    </rPh>
    <rPh sb="27" eb="31">
      <t>ミカニュウシャ</t>
    </rPh>
    <rPh sb="38" eb="40">
      <t>コウレイ</t>
    </rPh>
    <rPh sb="40" eb="42">
      <t>セタイ</t>
    </rPh>
    <rPh sb="45" eb="47">
      <t>カニュウ</t>
    </rPh>
    <rPh sb="49" eb="50">
      <t>キビ</t>
    </rPh>
    <rPh sb="52" eb="54">
      <t>ジョウキョウ</t>
    </rPh>
    <rPh sb="60" eb="63">
      <t>カソカ</t>
    </rPh>
    <rPh sb="64" eb="66">
      <t>ショウシ</t>
    </rPh>
    <rPh sb="66" eb="69">
      <t>コウレイカ</t>
    </rPh>
    <rPh sb="70" eb="71">
      <t>スス</t>
    </rPh>
    <rPh sb="73" eb="76">
      <t>シヨウリョウ</t>
    </rPh>
    <rPh sb="76" eb="78">
      <t>シュウニュウ</t>
    </rPh>
    <rPh sb="79" eb="80">
      <t>ヘ</t>
    </rPh>
    <rPh sb="81" eb="83">
      <t>ジョウキョウ</t>
    </rPh>
    <rPh sb="88" eb="90">
      <t>カニュウ</t>
    </rPh>
    <rPh sb="90" eb="92">
      <t>ソクシン</t>
    </rPh>
    <rPh sb="93" eb="94">
      <t>ツト</t>
    </rPh>
    <rPh sb="102" eb="104">
      <t>コンゴ</t>
    </rPh>
    <rPh sb="105" eb="107">
      <t>ケイエイ</t>
    </rPh>
    <rPh sb="107" eb="109">
      <t>センリャク</t>
    </rPh>
    <rPh sb="110" eb="112">
      <t>リコウ</t>
    </rPh>
    <rPh sb="113" eb="116">
      <t>シヨウリョウ</t>
    </rPh>
    <rPh sb="117" eb="119">
      <t>カイテイ</t>
    </rPh>
    <rPh sb="120" eb="122">
      <t>シヤ</t>
    </rPh>
    <rPh sb="123" eb="124">
      <t>イ</t>
    </rPh>
    <rPh sb="125" eb="127">
      <t>アンテイ</t>
    </rPh>
    <rPh sb="129" eb="131">
      <t>ケイエイ</t>
    </rPh>
    <rPh sb="132" eb="133">
      <t>オコナ</t>
    </rPh>
    <rPh sb="138" eb="139">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</si>
</sst>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923-422F-B031-AD7E28834079}"/>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#N/A</c:v>
                </c:pt>
              </c:numCache>
            </c:numRef>
          </c:val>
          <c:smooth val="0"/>
          <c:extLst>
            <c:ext xmlns:c16="http://schemas.microsoft.com/office/drawing/2014/chart" uri="{C3380CC4-5D6E-409C-BE32-E72D297353CC}">
              <c16:uniqueId val="{00000001-C923-422F-B031-AD7E28834079}"/>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0</c:v>
                </c:pt>
                <c:pt idx="3">
                  <c:v>0</c:v>
                </c:pt>
                <c:pt idx="4" formatCode="#,##0.00;&quot;△&quot;#,##0.00;&quot;-&quot;">
                  <c:v>55.56</c:v>
                </c:pt>
              </c:numCache>
            </c:numRef>
          </c:val>
          <c:extLst>
            <c:ext xmlns:c16="http://schemas.microsoft.com/office/drawing/2014/chart" uri="{C3380CC4-5D6E-409C-BE32-E72D297353CC}">
              <c16:uniqueId val="{00000000-3C6B-4EFE-81B2-C7243D65EC88}"/>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37.270000000000003</c:v>
                </c:pt>
                <c:pt idx="1">
                  <c:v>37.14</c:v>
                </c:pt>
                <c:pt idx="2">
                  <c:v>32.94</c:v>
                </c:pt>
                <c:pt idx="3">
                  <c:v>23.57</c:v>
                </c:pt>
                <c:pt idx="4" formatCode="#,##0.00;&quot;△&quot;#,##0.00">
                  <c:v>#N/A</c:v>
                </c:pt>
              </c:numCache>
            </c:numRef>
          </c:val>
          <c:smooth val="0"/>
          <c:extLst>
            <c:ext xmlns:c16="http://schemas.microsoft.com/office/drawing/2014/chart" uri="{C3380CC4-5D6E-409C-BE32-E72D297353CC}">
              <c16:uniqueId val="{00000001-3C6B-4EFE-81B2-C7243D65EC88}"/>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60.53</c:v>
                </c:pt>
                <c:pt idx="1">
                  <c:v>54.32</c:v>
                </c:pt>
                <c:pt idx="2">
                  <c:v>53.85</c:v>
                </c:pt>
                <c:pt idx="3">
                  <c:v>53.95</c:v>
                </c:pt>
                <c:pt idx="4">
                  <c:v>60.94</c:v>
                </c:pt>
              </c:numCache>
            </c:numRef>
          </c:val>
          <c:extLst>
            <c:ext xmlns:c16="http://schemas.microsoft.com/office/drawing/2014/chart" uri="{C3380CC4-5D6E-409C-BE32-E72D297353CC}">
              <c16:uniqueId val="{00000000-0D09-4C6E-BF13-C99114A2E2E0}"/>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85.78</c:v>
                </c:pt>
                <c:pt idx="1">
                  <c:v>83.79</c:v>
                </c:pt>
                <c:pt idx="2">
                  <c:v>88.29</c:v>
                </c:pt>
                <c:pt idx="3">
                  <c:v>79.72</c:v>
                </c:pt>
                <c:pt idx="4" formatCode="#,##0.00;&quot;△&quot;#,##0.00">
                  <c:v>#N/A</c:v>
                </c:pt>
              </c:numCache>
            </c:numRef>
          </c:val>
          <c:smooth val="0"/>
          <c:extLst>
            <c:ext xmlns:c16="http://schemas.microsoft.com/office/drawing/2014/chart" uri="{C3380CC4-5D6E-409C-BE32-E72D297353CC}">
              <c16:uniqueId val="{00000001-0D09-4C6E-BF13-C99114A2E2E0}"/>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43.22</c:v>
                </c:pt>
                <c:pt idx="1">
                  <c:v>38.020000000000003</c:v>
                </c:pt>
                <c:pt idx="2">
                  <c:v>99.31</c:v>
                </c:pt>
                <c:pt idx="3">
                  <c:v>102.67</c:v>
                </c:pt>
                <c:pt idx="4">
                  <c:v>98.73</c:v>
                </c:pt>
              </c:numCache>
            </c:numRef>
          </c:val>
          <c:extLst>
            <c:ext xmlns:c16="http://schemas.microsoft.com/office/drawing/2014/chart" uri="{C3380CC4-5D6E-409C-BE32-E72D297353CC}">
              <c16:uniqueId val="{00000000-87BD-40DA-9B17-FC9AF4DF3DEB}"/>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7BD-40DA-9B17-FC9AF4DF3DEB}"/>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7ED-468F-8B06-04F10D109AF2}"/>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7ED-468F-8B06-04F10D109AF2}"/>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DA3-4840-AE20-71092A2271E8}"/>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DA3-4840-AE20-71092A2271E8}"/>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D81-4282-949F-5978DF6E1AB3}"/>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D81-4282-949F-5978DF6E1AB3}"/>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6A5-4E90-AB98-81765A797D25}"/>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6A5-4E90-AB98-81765A797D25}"/>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2634.47</c:v>
                </c:pt>
                <c:pt idx="1">
                  <c:v>2332.5300000000002</c:v>
                </c:pt>
                <c:pt idx="2">
                  <c:v>310.67</c:v>
                </c:pt>
                <c:pt idx="3">
                  <c:v>1807.21</c:v>
                </c:pt>
                <c:pt idx="4">
                  <c:v>1936.09</c:v>
                </c:pt>
              </c:numCache>
            </c:numRef>
          </c:val>
          <c:extLst>
            <c:ext xmlns:c16="http://schemas.microsoft.com/office/drawing/2014/chart" uri="{C3380CC4-5D6E-409C-BE32-E72D297353CC}">
              <c16:uniqueId val="{00000000-6387-490E-A4D5-060B50EC50A5}"/>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1105.04</c:v>
                </c:pt>
                <c:pt idx="1">
                  <c:v>1403.1</c:v>
                </c:pt>
                <c:pt idx="2">
                  <c:v>37.04</c:v>
                </c:pt>
                <c:pt idx="3">
                  <c:v>1395.89</c:v>
                </c:pt>
                <c:pt idx="4" formatCode="#,##0.00;&quot;△&quot;#,##0.00">
                  <c:v>#N/A</c:v>
                </c:pt>
              </c:numCache>
            </c:numRef>
          </c:val>
          <c:smooth val="0"/>
          <c:extLst>
            <c:ext xmlns:c16="http://schemas.microsoft.com/office/drawing/2014/chart" uri="{C3380CC4-5D6E-409C-BE32-E72D297353CC}">
              <c16:uniqueId val="{00000001-6387-490E-A4D5-060B50EC50A5}"/>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17.79</c:v>
                </c:pt>
                <c:pt idx="1">
                  <c:v>19.46</c:v>
                </c:pt>
                <c:pt idx="2">
                  <c:v>53.98</c:v>
                </c:pt>
                <c:pt idx="3">
                  <c:v>33.67</c:v>
                </c:pt>
                <c:pt idx="4">
                  <c:v>20.96</c:v>
                </c:pt>
              </c:numCache>
            </c:numRef>
          </c:val>
          <c:extLst>
            <c:ext xmlns:c16="http://schemas.microsoft.com/office/drawing/2014/chart" uri="{C3380CC4-5D6E-409C-BE32-E72D297353CC}">
              <c16:uniqueId val="{00000000-713F-4C36-A23E-4760BAE0B44E}"/>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16.18</c:v>
                </c:pt>
                <c:pt idx="1">
                  <c:v>17.22</c:v>
                </c:pt>
                <c:pt idx="2">
                  <c:v>19.829999999999998</c:v>
                </c:pt>
                <c:pt idx="3">
                  <c:v>30.19</c:v>
                </c:pt>
                <c:pt idx="4" formatCode="#,##0.00;&quot;△&quot;#,##0.00">
                  <c:v>#N/A</c:v>
                </c:pt>
              </c:numCache>
            </c:numRef>
          </c:val>
          <c:smooth val="0"/>
          <c:extLst>
            <c:ext xmlns:c16="http://schemas.microsoft.com/office/drawing/2014/chart" uri="{C3380CC4-5D6E-409C-BE32-E72D297353CC}">
              <c16:uniqueId val="{00000001-713F-4C36-A23E-4760BAE0B44E}"/>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714.68</c:v>
                </c:pt>
                <c:pt idx="1">
                  <c:v>738.14</c:v>
                </c:pt>
                <c:pt idx="2">
                  <c:v>250.77</c:v>
                </c:pt>
                <c:pt idx="3">
                  <c:v>401.74</c:v>
                </c:pt>
                <c:pt idx="4">
                  <c:v>649.4</c:v>
                </c:pt>
              </c:numCache>
            </c:numRef>
          </c:val>
          <c:extLst>
            <c:ext xmlns:c16="http://schemas.microsoft.com/office/drawing/2014/chart" uri="{C3380CC4-5D6E-409C-BE32-E72D297353CC}">
              <c16:uniqueId val="{00000000-F08D-46E2-A59B-7F13FA4CF5C3}"/>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1021.89</c:v>
                </c:pt>
                <c:pt idx="1">
                  <c:v>1000.83</c:v>
                </c:pt>
                <c:pt idx="2">
                  <c:v>826.87</c:v>
                </c:pt>
                <c:pt idx="3">
                  <c:v>547.11</c:v>
                </c:pt>
                <c:pt idx="4" formatCode="#,##0.00;&quot;△&quot;#,##0.00">
                  <c:v>#N/A</c:v>
                </c:pt>
              </c:numCache>
            </c:numRef>
          </c:val>
          <c:smooth val="0"/>
          <c:extLst>
            <c:ext xmlns:c16="http://schemas.microsoft.com/office/drawing/2014/chart" uri="{C3380CC4-5D6E-409C-BE32-E72D297353CC}">
              <c16:uniqueId val="{00000001-F08D-46E2-A59B-7F13FA4CF5C3}"/>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【537.63】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【453.83】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福島県　柳津町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林業集落排水</v>
      </c>
      <c r="Q8" s="48"/>
      <c r="R8" s="48"/>
      <c r="S8" s="48"/>
      <c r="T8" s="48"/>
      <c r="U8" s="48"/>
      <c r="V8" s="48"/>
      <c r="W8" s="48" t="str">
        <f>データ!L6</f>
        <v>G3</v>
      </c>
      <c r="X8" s="48"/>
      <c r="Y8" s="48"/>
      <c r="Z8" s="48"/>
      <c r="AA8" s="48"/>
      <c r="AB8" s="48"/>
      <c r="AC8" s="48"/>
      <c r="AD8" s="49" t="str">
        <f>データ!$M$6</f>
        <v>非設置</v>
      </c>
      <c r="AE8" s="49"/>
      <c r="AF8" s="49"/>
      <c r="AG8" s="49"/>
      <c r="AH8" s="49"/>
      <c r="AI8" s="49"/>
      <c r="AJ8" s="49"/>
      <c r="AK8" s="3"/>
      <c r="AL8" s="50">
        <f>データ!S6</f>
        <v>3408</v>
      </c>
      <c r="AM8" s="50"/>
      <c r="AN8" s="50"/>
      <c r="AO8" s="50"/>
      <c r="AP8" s="50"/>
      <c r="AQ8" s="50"/>
      <c r="AR8" s="50"/>
      <c r="AS8" s="50"/>
      <c r="AT8" s="45">
        <f>データ!T6</f>
        <v>175.82</v>
      </c>
      <c r="AU8" s="45"/>
      <c r="AV8" s="45"/>
      <c r="AW8" s="45"/>
      <c r="AX8" s="45"/>
      <c r="AY8" s="45"/>
      <c r="AZ8" s="45"/>
      <c r="BA8" s="45"/>
      <c r="BB8" s="45">
        <f>データ!U6</f>
        <v>19.38</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1.92</v>
      </c>
      <c r="Q10" s="45"/>
      <c r="R10" s="45"/>
      <c r="S10" s="45"/>
      <c r="T10" s="45"/>
      <c r="U10" s="45"/>
      <c r="V10" s="45"/>
      <c r="W10" s="45">
        <f>データ!Q6</f>
        <v>100</v>
      </c>
      <c r="X10" s="45"/>
      <c r="Y10" s="45"/>
      <c r="Z10" s="45"/>
      <c r="AA10" s="45"/>
      <c r="AB10" s="45"/>
      <c r="AC10" s="45"/>
      <c r="AD10" s="50">
        <f>データ!R6</f>
        <v>3780</v>
      </c>
      <c r="AE10" s="50"/>
      <c r="AF10" s="50"/>
      <c r="AG10" s="50"/>
      <c r="AH10" s="50"/>
      <c r="AI10" s="50"/>
      <c r="AJ10" s="50"/>
      <c r="AK10" s="2"/>
      <c r="AL10" s="50">
        <f>データ!V6</f>
        <v>64</v>
      </c>
      <c r="AM10" s="50"/>
      <c r="AN10" s="50"/>
      <c r="AO10" s="50"/>
      <c r="AP10" s="50"/>
      <c r="AQ10" s="50"/>
      <c r="AR10" s="50"/>
      <c r="AS10" s="50"/>
      <c r="AT10" s="45">
        <f>データ!W6</f>
        <v>7.0000000000000007E-2</v>
      </c>
      <c r="AU10" s="45"/>
      <c r="AV10" s="45"/>
      <c r="AW10" s="45"/>
      <c r="AX10" s="45"/>
      <c r="AY10" s="45"/>
      <c r="AZ10" s="45"/>
      <c r="BA10" s="45"/>
      <c r="BB10" s="45">
        <f>データ!X6</f>
        <v>914.29</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110</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111</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112</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【537.63】</v>
      </c>
      <c r="I86" s="26" t="str">
        <f>データ!CA6</f>
        <v>【35.31】</v>
      </c>
      <c r="J86" s="26" t="str">
        <f>データ!CL6</f>
        <v>【453.83】</v>
      </c>
      <c r="K86" s="26" t="str">
        <f>データ!CW6</f>
        <v>【48.17】</v>
      </c>
      <c r="L86" s="26" t="str">
        <f>データ!DH6</f>
        <v>【90.38】</v>
      </c>
      <c r="M86" s="26" t="s">
        <v>44</v>
      </c>
      <c r="N86" s="26" t="s">
        <v>44</v>
      </c>
      <c r="O86" s="26" t="str">
        <f>データ!EO6</f>
        <v>【0.00】</v>
      </c>
    </row>
  </sheetData>
  <sheetProtection algorithmName="SHA-512" hashValue="aIo+G9yNpd0V8NQEl46uS5QATm2XIm3lJdz8MeqX1NsjOngGFNgDj7YKYthXAoMBOoKyktbmvUcUQfXpX3/IQg==" saltValue="YvjQ4zKtb2EViW23ObGk3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28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56</v>
      </c>
      <c r="B4" s="30"/>
      <c r="C4" s="30"/>
      <c r="D4" s="30"/>
      <c r="E4" s="30"/>
      <c r="F4" s="30"/>
      <c r="G4" s="30"/>
      <c r="H4" s="79"/>
      <c r="I4" s="80"/>
      <c r="J4" s="80"/>
      <c r="K4" s="80"/>
      <c r="L4" s="80"/>
      <c r="M4" s="80"/>
      <c r="N4" s="80"/>
      <c r="O4" s="80"/>
      <c r="P4" s="80"/>
      <c r="Q4" s="80"/>
      <c r="R4" s="80"/>
      <c r="S4" s="80"/>
      <c r="T4" s="80"/>
      <c r="U4" s="80"/>
      <c r="V4" s="80"/>
      <c r="W4" s="80"/>
      <c r="X4" s="81"/>
      <c r="Y4" s="75" t="s">
        <v>57</v>
      </c>
      <c r="Z4" s="75"/>
      <c r="AA4" s="75"/>
      <c r="AB4" s="75"/>
      <c r="AC4" s="75"/>
      <c r="AD4" s="75"/>
      <c r="AE4" s="75"/>
      <c r="AF4" s="75"/>
      <c r="AG4" s="75"/>
      <c r="AH4" s="75"/>
      <c r="AI4" s="75"/>
      <c r="AJ4" s="75" t="s">
        <v>58</v>
      </c>
      <c r="AK4" s="75"/>
      <c r="AL4" s="75"/>
      <c r="AM4" s="75"/>
      <c r="AN4" s="75"/>
      <c r="AO4" s="75"/>
      <c r="AP4" s="75"/>
      <c r="AQ4" s="75"/>
      <c r="AR4" s="75"/>
      <c r="AS4" s="75"/>
      <c r="AT4" s="75"/>
      <c r="AU4" s="75" t="s">
        <v>59</v>
      </c>
      <c r="AV4" s="75"/>
      <c r="AW4" s="75"/>
      <c r="AX4" s="75"/>
      <c r="AY4" s="75"/>
      <c r="AZ4" s="75"/>
      <c r="BA4" s="75"/>
      <c r="BB4" s="75"/>
      <c r="BC4" s="75"/>
      <c r="BD4" s="75"/>
      <c r="BE4" s="75"/>
      <c r="BF4" s="75" t="s">
        <v>60</v>
      </c>
      <c r="BG4" s="75"/>
      <c r="BH4" s="75"/>
      <c r="BI4" s="75"/>
      <c r="BJ4" s="75"/>
      <c r="BK4" s="75"/>
      <c r="BL4" s="75"/>
      <c r="BM4" s="75"/>
      <c r="BN4" s="75"/>
      <c r="BO4" s="75"/>
      <c r="BP4" s="75"/>
      <c r="BQ4" s="75" t="s">
        <v>61</v>
      </c>
      <c r="BR4" s="75"/>
      <c r="BS4" s="75"/>
      <c r="BT4" s="75"/>
      <c r="BU4" s="75"/>
      <c r="BV4" s="75"/>
      <c r="BW4" s="75"/>
      <c r="BX4" s="75"/>
      <c r="BY4" s="75"/>
      <c r="BZ4" s="75"/>
      <c r="CA4" s="75"/>
      <c r="CB4" s="75" t="s">
        <v>62</v>
      </c>
      <c r="CC4" s="75"/>
      <c r="CD4" s="75"/>
      <c r="CE4" s="75"/>
      <c r="CF4" s="75"/>
      <c r="CG4" s="75"/>
      <c r="CH4" s="75"/>
      <c r="CI4" s="75"/>
      <c r="CJ4" s="75"/>
      <c r="CK4" s="75"/>
      <c r="CL4" s="75"/>
      <c r="CM4" s="75" t="s">
        <v>63</v>
      </c>
      <c r="CN4" s="75"/>
      <c r="CO4" s="75"/>
      <c r="CP4" s="75"/>
      <c r="CQ4" s="75"/>
      <c r="CR4" s="75"/>
      <c r="CS4" s="75"/>
      <c r="CT4" s="75"/>
      <c r="CU4" s="75"/>
      <c r="CV4" s="75"/>
      <c r="CW4" s="75"/>
      <c r="CX4" s="75" t="s">
        <v>64</v>
      </c>
      <c r="CY4" s="75"/>
      <c r="CZ4" s="75"/>
      <c r="DA4" s="75"/>
      <c r="DB4" s="75"/>
      <c r="DC4" s="75"/>
      <c r="DD4" s="75"/>
      <c r="DE4" s="75"/>
      <c r="DF4" s="75"/>
      <c r="DG4" s="75"/>
      <c r="DH4" s="75"/>
      <c r="DI4" s="75" t="s">
        <v>65</v>
      </c>
      <c r="DJ4" s="75"/>
      <c r="DK4" s="75"/>
      <c r="DL4" s="75"/>
      <c r="DM4" s="75"/>
      <c r="DN4" s="75"/>
      <c r="DO4" s="75"/>
      <c r="DP4" s="75"/>
      <c r="DQ4" s="75"/>
      <c r="DR4" s="75"/>
      <c r="DS4" s="75"/>
      <c r="DT4" s="75" t="s">
        <v>66</v>
      </c>
      <c r="DU4" s="75"/>
      <c r="DV4" s="75"/>
      <c r="DW4" s="75"/>
      <c r="DX4" s="75"/>
      <c r="DY4" s="75"/>
      <c r="DZ4" s="75"/>
      <c r="EA4" s="75"/>
      <c r="EB4" s="75"/>
      <c r="EC4" s="75"/>
      <c r="ED4" s="75"/>
      <c r="EE4" s="75" t="s">
        <v>67</v>
      </c>
      <c r="EF4" s="75"/>
      <c r="EG4" s="75"/>
      <c r="EH4" s="75"/>
      <c r="EI4" s="75"/>
      <c r="EJ4" s="75"/>
      <c r="EK4" s="75"/>
      <c r="EL4" s="75"/>
      <c r="EM4" s="75"/>
      <c r="EN4" s="75"/>
      <c r="EO4" s="75"/>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2018</v>
      </c>
      <c r="C6" s="33">
        <f t="shared" ref="C6:X6" si="3">C7</f>
        <v>74233</v>
      </c>
      <c r="D6" s="33">
        <f t="shared" si="3"/>
        <v>47</v>
      </c>
      <c r="E6" s="33">
        <f t="shared" si="3"/>
        <v>17</v>
      </c>
      <c r="F6" s="33">
        <f t="shared" si="3"/>
        <v>7</v>
      </c>
      <c r="G6" s="33">
        <f t="shared" si="3"/>
        <v>0</v>
      </c>
      <c r="H6" s="33" t="str">
        <f t="shared" si="3"/>
        <v>福島県　柳津町</v>
      </c>
      <c r="I6" s="33" t="str">
        <f t="shared" si="3"/>
        <v>法非適用</v>
      </c>
      <c r="J6" s="33" t="str">
        <f t="shared" si="3"/>
        <v>下水道事業</v>
      </c>
      <c r="K6" s="33" t="str">
        <f t="shared" si="3"/>
        <v>林業集落排水</v>
      </c>
      <c r="L6" s="33" t="str">
        <f t="shared" si="3"/>
        <v>G3</v>
      </c>
      <c r="M6" s="33" t="str">
        <f t="shared" si="3"/>
        <v>非設置</v>
      </c>
      <c r="N6" s="34" t="str">
        <f t="shared" si="3"/>
        <v>-</v>
      </c>
      <c r="O6" s="34" t="str">
        <f t="shared" si="3"/>
        <v>該当数値なし</v>
      </c>
      <c r="P6" s="34">
        <f t="shared" si="3"/>
        <v>1.92</v>
      </c>
      <c r="Q6" s="34">
        <f t="shared" si="3"/>
        <v>100</v>
      </c>
      <c r="R6" s="34">
        <f t="shared" si="3"/>
        <v>3780</v>
      </c>
      <c r="S6" s="34">
        <f t="shared" si="3"/>
        <v>3408</v>
      </c>
      <c r="T6" s="34">
        <f t="shared" si="3"/>
        <v>175.82</v>
      </c>
      <c r="U6" s="34">
        <f t="shared" si="3"/>
        <v>19.38</v>
      </c>
      <c r="V6" s="34">
        <f t="shared" si="3"/>
        <v>64</v>
      </c>
      <c r="W6" s="34">
        <f t="shared" si="3"/>
        <v>7.0000000000000007E-2</v>
      </c>
      <c r="X6" s="34">
        <f t="shared" si="3"/>
        <v>914.29</v>
      </c>
      <c r="Y6" s="35">
        <f>IF(Y7="",NA(),Y7)</f>
        <v>43.22</v>
      </c>
      <c r="Z6" s="35">
        <f t="shared" ref="Z6:AH6" si="4">IF(Z7="",NA(),Z7)</f>
        <v>38.020000000000003</v>
      </c>
      <c r="AA6" s="35">
        <f t="shared" si="4"/>
        <v>99.31</v>
      </c>
      <c r="AB6" s="35">
        <f t="shared" si="4"/>
        <v>102.67</v>
      </c>
      <c r="AC6" s="35">
        <f t="shared" si="4"/>
        <v>98.73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2634.47</v>
      </c>
      <c r="BG6" s="35">
        <f t="shared" ref="BG6:BO6" si="7">IF(BG7="",NA(),BG7)</f>
        <v>2332.5300000000002</v>
      </c>
      <c r="BH6" s="35">
        <f t="shared" si="7"/>
        <v>310.67</v>
      </c>
      <c r="BI6" s="35">
        <f t="shared" si="7"/>
        <v>1807.21</v>
      </c>
      <c r="BJ6" s="35">
        <f t="shared" si="7"/>
        <v>1936.09</v>
      </c>
      <c r="BK6" s="35">
        <f t="shared" si="7"/>
        <v>1105.04</v>
      </c>
      <c r="BL6" s="35">
        <f t="shared" si="7"/>
        <v>1403.1</v>
      </c>
      <c r="BM6" s="35">
        <f t="shared" si="7"/>
        <v>37.04</v>
      </c>
      <c r="BN6" s="35">
        <f t="shared" si="7"/>
        <v>1395.89</v>
      </c>
      <c r="BO6" s="34" t="e">
        <f t="shared" si="7"/>
        <v>#N/A</v>
      </c>
      <c r="BP6" s="34" t="str">
        <f>IF(BP7="","",IF(BP7="-","【-】","【"&amp;SUBSTITUTE(TEXT(BP7,"#,##0.00"),"-","△")&amp;"】"))</f>
        <v>【537.63】</v>
      </c>
      <c r="BQ6" s="35">
        <f>IF(BQ7="",NA(),BQ7)</f>
        <v>17.79</v>
      </c>
      <c r="BR6" s="35">
        <f t="shared" ref="BR6:BZ6" si="8">IF(BR7="",NA(),BR7)</f>
        <v>19.46</v>
      </c>
      <c r="BS6" s="35">
        <f t="shared" si="8"/>
        <v>53.98</v>
      </c>
      <c r="BT6" s="35">
        <f t="shared" si="8"/>
        <v>33.67</v>
      </c>
      <c r="BU6" s="35">
        <f t="shared" si="8"/>
        <v>20.96</v>
      </c>
      <c r="BV6" s="35">
        <f t="shared" si="8"/>
        <v>16.18</v>
      </c>
      <c r="BW6" s="35">
        <f t="shared" si="8"/>
        <v>17.22</v>
      </c>
      <c r="BX6" s="35">
        <f t="shared" si="8"/>
        <v>19.829999999999998</v>
      </c>
      <c r="BY6" s="35">
        <f t="shared" si="8"/>
        <v>30.19</v>
      </c>
      <c r="BZ6" s="34" t="e">
        <f t="shared" si="8"/>
        <v>#N/A</v>
      </c>
      <c r="CA6" s="34" t="str">
        <f>IF(CA7="","",IF(CA7="-","【-】","【"&amp;SUBSTITUTE(TEXT(CA7,"#,##0.00"),"-","△")&amp;"】"))</f>
        <v>【35.31】</v>
      </c>
      <c r="CB6" s="35">
        <f>IF(CB7="",NA(),CB7)</f>
        <v>714.68</v>
      </c>
      <c r="CC6" s="35">
        <f t="shared" ref="CC6:CK6" si="9">IF(CC7="",NA(),CC7)</f>
        <v>738.14</v>
      </c>
      <c r="CD6" s="35">
        <f t="shared" si="9"/>
        <v>250.77</v>
      </c>
      <c r="CE6" s="35">
        <f t="shared" si="9"/>
        <v>401.74</v>
      </c>
      <c r="CF6" s="35">
        <f t="shared" si="9"/>
        <v>649.4</v>
      </c>
      <c r="CG6" s="35">
        <f t="shared" si="9"/>
        <v>1021.89</v>
      </c>
      <c r="CH6" s="35">
        <f t="shared" si="9"/>
        <v>1000.83</v>
      </c>
      <c r="CI6" s="35">
        <f t="shared" si="9"/>
        <v>826.87</v>
      </c>
      <c r="CJ6" s="35">
        <f t="shared" si="9"/>
        <v>547.11</v>
      </c>
      <c r="CK6" s="34" t="e">
        <f t="shared" si="9"/>
        <v>#N/A</v>
      </c>
      <c r="CL6" s="34" t="str">
        <f>IF(CL7="","",IF(CL7="-","【-】","【"&amp;SUBSTITUTE(TEXT(CL7,"#,##0.00"),"-","△")&amp;"】"))</f>
        <v>【453.83】</v>
      </c>
      <c r="CM6" s="34">
        <f>IF(CM7="",NA(),CM7)</f>
        <v>0</v>
      </c>
      <c r="CN6" s="34">
        <f t="shared" ref="CN6:CV6" si="10">IF(CN7="",NA(),CN7)</f>
        <v>0</v>
      </c>
      <c r="CO6" s="34">
        <f t="shared" si="10"/>
        <v>0</v>
      </c>
      <c r="CP6" s="34">
        <f t="shared" si="10"/>
        <v>0</v>
      </c>
      <c r="CQ6" s="35">
        <f t="shared" si="10"/>
        <v>55.56</v>
      </c>
      <c r="CR6" s="35">
        <f t="shared" si="10"/>
        <v>37.270000000000003</v>
      </c>
      <c r="CS6" s="35">
        <f t="shared" si="10"/>
        <v>37.14</v>
      </c>
      <c r="CT6" s="35">
        <f t="shared" si="10"/>
        <v>32.94</v>
      </c>
      <c r="CU6" s="35">
        <f t="shared" si="10"/>
        <v>23.57</v>
      </c>
      <c r="CV6" s="34" t="e">
        <f t="shared" si="10"/>
        <v>#N/A</v>
      </c>
      <c r="CW6" s="34" t="str">
        <f>IF(CW7="","",IF(CW7="-","【-】","【"&amp;SUBSTITUTE(TEXT(CW7,"#,##0.00"),"-","△")&amp;"】"))</f>
        <v>【48.17】</v>
      </c>
      <c r="CX6" s="35">
        <f>IF(CX7="",NA(),CX7)</f>
        <v>60.53</v>
      </c>
      <c r="CY6" s="35">
        <f t="shared" ref="CY6:DG6" si="11">IF(CY7="",NA(),CY7)</f>
        <v>54.32</v>
      </c>
      <c r="CZ6" s="35">
        <f t="shared" si="11"/>
        <v>53.85</v>
      </c>
      <c r="DA6" s="35">
        <f t="shared" si="11"/>
        <v>53.95</v>
      </c>
      <c r="DB6" s="35">
        <f t="shared" si="11"/>
        <v>60.94</v>
      </c>
      <c r="DC6" s="35">
        <f t="shared" si="11"/>
        <v>85.78</v>
      </c>
      <c r="DD6" s="35">
        <f t="shared" si="11"/>
        <v>83.79</v>
      </c>
      <c r="DE6" s="35">
        <f t="shared" si="11"/>
        <v>88.29</v>
      </c>
      <c r="DF6" s="35">
        <f t="shared" si="11"/>
        <v>79.72</v>
      </c>
      <c r="DG6" s="34" t="e">
        <f t="shared" si="11"/>
        <v>#N/A</v>
      </c>
      <c r="DH6" s="34" t="str">
        <f>IF(DH7="","",IF(DH7="-","【-】","【"&amp;SUBSTITUTE(TEXT(DH7,"#,##0.00"),"-","△")&amp;"】"))</f>
        <v>【90.38】</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4">
        <f t="shared" si="14"/>
        <v>0</v>
      </c>
      <c r="EK6" s="34">
        <f t="shared" si="14"/>
        <v>0</v>
      </c>
      <c r="EL6" s="34">
        <f t="shared" si="14"/>
        <v>0</v>
      </c>
      <c r="EM6" s="34">
        <f t="shared" si="14"/>
        <v>0</v>
      </c>
      <c r="EN6" s="34" t="e">
        <f t="shared" si="14"/>
        <v>#N/A</v>
      </c>
      <c r="EO6" s="34" t="str">
        <f>IF(EO7="","",IF(EO7="-","【-】","【"&amp;SUBSTITUTE(TEXT(EO7,"#,##0.00"),"-","△")&amp;"】"))</f>
        <v>【0.00】</v>
      </c>
    </row>
    <row r="7" spans="1:145" s="36" customFormat="1" x14ac:dyDescent="0.15">
      <c r="A7" s="28"/>
      <c r="B7" s="37">
        <v>2018</v>
      </c>
      <c r="C7" s="37">
        <v>74233</v>
      </c>
      <c r="D7" s="37">
        <v>47</v>
      </c>
      <c r="E7" s="37">
        <v>17</v>
      </c>
      <c r="F7" s="37">
        <v>7</v>
      </c>
      <c r="G7" s="37">
        <v>0</v>
      </c>
      <c r="H7" s="37" t="s">
        <v>97</v>
      </c>
      <c r="I7" s="37" t="s">
        <v>98</v>
      </c>
      <c r="J7" s="37" t="s">
        <v>99</v>
      </c>
      <c r="K7" s="37" t="s">
        <v>100</v>
      </c>
      <c r="L7" s="37" t="s">
        <v>101</v>
      </c>
      <c r="M7" s="37" t="s">
        <v>102</v>
      </c>
      <c r="N7" s="38" t="s">
        <v>103</v>
      </c>
      <c r="O7" s="38" t="s">
        <v>104</v>
      </c>
      <c r="P7" s="38">
        <v>1.92</v>
      </c>
      <c r="Q7" s="38">
        <v>100</v>
      </c>
      <c r="R7" s="38">
        <v>3780</v>
      </c>
      <c r="S7" s="38">
        <v>3408</v>
      </c>
      <c r="T7" s="38">
        <v>175.82</v>
      </c>
      <c r="U7" s="38">
        <v>19.38</v>
      </c>
      <c r="V7" s="38">
        <v>64</v>
      </c>
      <c r="W7" s="38">
        <v>7.0000000000000007E-2</v>
      </c>
      <c r="X7" s="38">
        <v>914.29</v>
      </c>
      <c r="Y7" s="38">
        <v>43.22</v>
      </c>
      <c r="Z7" s="38">
        <v>38.020000000000003</v>
      </c>
      <c r="AA7" s="38">
        <v>99.31</v>
      </c>
      <c r="AB7" s="38">
        <v>102.67</v>
      </c>
      <c r="AC7" s="38">
        <v>98.73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2634.47</v>
      </c>
      <c r="BG7" s="38">
        <v>2332.5300000000002</v>
      </c>
      <c r="BH7" s="38">
        <v>310.67</v>
      </c>
      <c r="BI7" s="38">
        <v>1807.21</v>
      </c>
      <c r="BJ7" s="38">
        <v>1936.09</v>
      </c>
      <c r="BK7" s="38">
        <v>1105.04</v>
      </c>
      <c r="BL7" s="38">
        <v>1403.1</v>
      </c>
      <c r="BM7" s="38">
        <v>37.04</v>
      </c>
      <c r="BN7" s="38">
        <v>1395.89</v>
      </c>
      <c r="BO7" s="38"/>
      <c r="BP7" s="38">
        <v>537.63</v>
      </c>
      <c r="BQ7" s="38">
        <v>17.79</v>
      </c>
      <c r="BR7" s="38">
        <v>19.46</v>
      </c>
      <c r="BS7" s="38">
        <v>53.98</v>
      </c>
      <c r="BT7" s="38">
        <v>33.67</v>
      </c>
      <c r="BU7" s="38">
        <v>20.96</v>
      </c>
      <c r="BV7" s="38">
        <v>16.18</v>
      </c>
      <c r="BW7" s="38">
        <v>17.22</v>
      </c>
      <c r="BX7" s="38">
        <v>19.829999999999998</v>
      </c>
      <c r="BY7" s="38">
        <v>30.19</v>
      </c>
      <c r="BZ7" s="38"/>
      <c r="CA7" s="38">
        <v>35.31</v>
      </c>
      <c r="CB7" s="38">
        <v>714.68</v>
      </c>
      <c r="CC7" s="38">
        <v>738.14</v>
      </c>
      <c r="CD7" s="38">
        <v>250.77</v>
      </c>
      <c r="CE7" s="38">
        <v>401.74</v>
      </c>
      <c r="CF7" s="38">
        <v>649.4</v>
      </c>
      <c r="CG7" s="38">
        <v>1021.89</v>
      </c>
      <c r="CH7" s="38">
        <v>1000.83</v>
      </c>
      <c r="CI7" s="38">
        <v>826.87</v>
      </c>
      <c r="CJ7" s="38">
        <v>547.11</v>
      </c>
      <c r="CK7" s="38"/>
      <c r="CL7" s="38">
        <v>453.83</v>
      </c>
      <c r="CM7" s="38">
        <v>0</v>
      </c>
      <c r="CN7" s="38">
        <v>0</v>
      </c>
      <c r="CO7" s="38">
        <v>0</v>
      </c>
      <c r="CP7" s="38">
        <v>0</v>
      </c>
      <c r="CQ7" s="38">
        <v>55.56</v>
      </c>
      <c r="CR7" s="38">
        <v>37.270000000000003</v>
      </c>
      <c r="CS7" s="38">
        <v>37.14</v>
      </c>
      <c r="CT7" s="38">
        <v>32.94</v>
      </c>
      <c r="CU7" s="38">
        <v>23.57</v>
      </c>
      <c r="CV7" s="38"/>
      <c r="CW7" s="38">
        <v>48.17</v>
      </c>
      <c r="CX7" s="38">
        <v>60.53</v>
      </c>
      <c r="CY7" s="38">
        <v>54.32</v>
      </c>
      <c r="CZ7" s="38">
        <v>53.85</v>
      </c>
      <c r="DA7" s="38">
        <v>53.95</v>
      </c>
      <c r="DB7" s="38">
        <v>60.94</v>
      </c>
      <c r="DC7" s="38">
        <v>85.78</v>
      </c>
      <c r="DD7" s="38">
        <v>83.79</v>
      </c>
      <c r="DE7" s="38">
        <v>88.29</v>
      </c>
      <c r="DF7" s="38">
        <v>79.72</v>
      </c>
      <c r="DG7" s="38"/>
      <c r="DH7" s="38">
        <v>90.38</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v>
      </c>
      <c r="EK7" s="38">
        <v>0</v>
      </c>
      <c r="EL7" s="38">
        <v>0</v>
      </c>
      <c r="EM7" s="38">
        <v>0</v>
      </c>
      <c r="EN7" s="38"/>
      <c r="EO7" s="38">
        <v>0</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佐藤 雄一</cp:lastModifiedBy>
  <cp:lastPrinted>2020-01-30T08:55:53Z</cp:lastPrinted>
  <dcterms:created xsi:type="dcterms:W3CDTF">2019-12-05T05:26:17Z</dcterms:created>
  <dcterms:modified xsi:type="dcterms:W3CDTF">2020-01-30T08:55:57Z</dcterms:modified>
  <cp:category/>
</cp:coreProperties>
</file>