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比較分析表\"/>
    </mc:Choice>
  </mc:AlternateContent>
  <workbookProtection workbookAlgorithmName="SHA-512" workbookHashValue="yRbqyrfX/spPZc9EWZYNC1nJU8s0a1AFGfcjZH5N1BnytUWVpIxbjdhES+8JTSzJHpsiZJWO1nUBXrMaH1Brug==" workbookSaltValue="G9Cz5c0yZyY1L/5qxuPsM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<sst xmlns="http://schemas.openxmlformats.org/spreadsheetml/2006/main" count="228" uniqueCount="113">
  <si>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</si>
  <si>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</si>
  <si>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</si>
  <si>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</si>
  <si>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</si>
  <si>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</si>
  <si>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</si>
  <si>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</si>
  <si>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</si>
  <si>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</si>
  <si>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</si>
  <si>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</si>
  <si>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</si>
  <si>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</si>
  <si>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</si>
  <si>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</si>
  <si>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</si>
  <si>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</si>
  <si>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</si>
  <si>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</si>
  <si>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</si>
  <si>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</si>
  <si>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</si>
  <si>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</si>
  <si>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</si>
  <si>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</si>
  <si>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</si>
  <si>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</si>
  <si>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</si>
  <si>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</si>
  <si>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</si>
  <si>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</si>
  <si>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</si>
  <si>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</si>
  <si>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</si>
  <si>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</si>
  <si>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</si>
  <si>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</si>
  <si>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</si>
  <si>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</si>
  <si>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</si>
  <si>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</si>
  <si>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</si>
  <si>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</si>
  <si>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</si>
  <si>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</si>
  <si>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</si>
  <si>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</si>
  <si>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</si>
  <si>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</si>
  <si>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</si>
  <si>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</si>
  <si>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</si>
  <si>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</si>
  <si>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</si>
  <si>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</si>
  <si>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</si>
  <si>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</si>
  <si>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</si>
  <si>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</si>
  <si>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</si>
  <si>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</si>
  <si>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</si>
  <si>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</si>
  <si>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</si>
  <si>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</si>
  <si>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</si>
  <si>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</si>
  <si>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</si>
  <si>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</si>
  <si>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</si>
  <si>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</si>
  <si>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</si>
  <si>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</si>
  <si>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</si>
  <si>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</si>
  <si>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</si>
  <si>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</si>
  <si>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</si>
  <si>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</si>
  <si>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</si>
  <si>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</si>
  <si>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</si>
  <si>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</si>
  <si>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</si>
  <si>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</si>
  <si>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</si>
  <si>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</si>
  <si>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</si>
  <si>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</si>
  <si>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</si>
  <si>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</si>
  <si>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</si>
  <si>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</si>
  <si>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</si>
  <si>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</si>
  <si>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</si>
  <si>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</si>
  <si>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</si>
  <si>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</si>
  <si>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</si>
  <si>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</si>
  <si>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</si>
  <si>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</si>
  <si>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</si>
  <si>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</si>
  <si>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</si>
  <si>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</si>
  <si>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</si>
  <si>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</si>
  <si>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収益的収支比率はH28年度から100％程度で推移はしているが、経費回収率をみると全国平均及び類似団体平均よりも低くく右肩上がりであるものの、一般会計繰入金に依存しているのが現状である。
　汚水処理原価に関しては、下がってきてはいるが、全国平均及び類似団体平均よりも高く経費が掛かりすぎている。
　また、水洗化率は全国平均及び類似団体平均より下回っているが、高齢世帯等であり過疎化・少子化の進行に伴い多くの加入を見込むには厳しい状況にある。</t>
    <rPh sb="1" eb="3">
      <t>シュウエキ</t>
    </rPh>
    <rPh sb="3" eb="4">
      <t>テキ</t>
    </rPh>
    <rPh sb="4" eb="6">
      <t>シュウシ</t>
    </rPh>
    <rPh sb="6" eb="8">
      <t>ヒリツ</t>
    </rPh>
    <rPh sb="12" eb="14">
      <t>ネンド</t>
    </rPh>
    <rPh sb="20" eb="22">
      <t>テイド</t>
    </rPh>
    <rPh sb="23" eb="25">
      <t>スイイ</t>
    </rPh>
    <rPh sb="32" eb="34">
      <t>ケイヒ</t>
    </rPh>
    <rPh sb="34" eb="36">
      <t>カイシュウ</t>
    </rPh>
    <rPh sb="36" eb="37">
      <t>リツ</t>
    </rPh>
    <rPh sb="41" eb="43">
      <t>ゼンコク</t>
    </rPh>
    <rPh sb="43" eb="45">
      <t>ヘイキン</t>
    </rPh>
    <rPh sb="45" eb="46">
      <t>オヨ</t>
    </rPh>
    <rPh sb="47" eb="49">
      <t>ルイジ</t>
    </rPh>
    <rPh sb="49" eb="51">
      <t>ダンタイ</t>
    </rPh>
    <rPh sb="51" eb="53">
      <t>ヘイキン</t>
    </rPh>
    <rPh sb="56" eb="57">
      <t>ヒク</t>
    </rPh>
    <rPh sb="59" eb="61">
      <t>ミギカタ</t>
    </rPh>
    <rPh sb="61" eb="62">
      <t>ア</t>
    </rPh>
    <rPh sb="71" eb="73">
      <t>イッパン</t>
    </rPh>
    <rPh sb="73" eb="75">
      <t>カイケイ</t>
    </rPh>
    <rPh sb="75" eb="77">
      <t>クリイレ</t>
    </rPh>
    <rPh sb="77" eb="78">
      <t>キン</t>
    </rPh>
    <rPh sb="79" eb="81">
      <t>イゾン</t>
    </rPh>
    <rPh sb="87" eb="89">
      <t>ゲンジョウ</t>
    </rPh>
    <rPh sb="95" eb="97">
      <t>オスイ</t>
    </rPh>
    <rPh sb="97" eb="99">
      <t>ショリ</t>
    </rPh>
    <rPh sb="99" eb="101">
      <t>ゲンカ</t>
    </rPh>
    <rPh sb="102" eb="103">
      <t>カン</t>
    </rPh>
    <rPh sb="107" eb="108">
      <t>サ</t>
    </rPh>
    <rPh sb="118" eb="120">
      <t>ゼンコク</t>
    </rPh>
    <rPh sb="120" eb="122">
      <t>ヘイキン</t>
    </rPh>
    <rPh sb="122" eb="123">
      <t>オヨ</t>
    </rPh>
    <rPh sb="124" eb="126">
      <t>ルイジ</t>
    </rPh>
    <rPh sb="126" eb="128">
      <t>ダンタイ</t>
    </rPh>
    <rPh sb="128" eb="130">
      <t>ヘイキン</t>
    </rPh>
    <rPh sb="133" eb="134">
      <t>タカ</t>
    </rPh>
    <rPh sb="135" eb="137">
      <t>ケイヒ</t>
    </rPh>
    <rPh sb="138" eb="139">
      <t>カ</t>
    </rPh>
    <rPh sb="152" eb="155">
      <t>スイセンカ</t>
    </rPh>
    <rPh sb="155" eb="156">
      <t>リツ</t>
    </rPh>
    <rPh sb="157" eb="159">
      <t>ゼンコク</t>
    </rPh>
    <rPh sb="159" eb="161">
      <t>ヘイキン</t>
    </rPh>
    <rPh sb="161" eb="162">
      <t>オヨ</t>
    </rPh>
    <rPh sb="163" eb="165">
      <t>ルイジ</t>
    </rPh>
    <rPh sb="165" eb="167">
      <t>ダンタイ</t>
    </rPh>
    <rPh sb="167" eb="169">
      <t>ヘイキン</t>
    </rPh>
    <rPh sb="171" eb="173">
      <t>シタマワ</t>
    </rPh>
    <rPh sb="179" eb="181">
      <t>コウレイ</t>
    </rPh>
    <rPh sb="181" eb="183">
      <t>セタイ</t>
    </rPh>
    <rPh sb="183" eb="184">
      <t>トウ</t>
    </rPh>
    <rPh sb="187" eb="190">
      <t>カソカ</t>
    </rPh>
    <rPh sb="191" eb="194">
      <t>ショウシカ</t>
    </rPh>
    <rPh sb="195" eb="197">
      <t>シンコウ</t>
    </rPh>
    <rPh sb="198" eb="199">
      <t>トモナ</t>
    </rPh>
    <rPh sb="200" eb="201">
      <t>オオ</t>
    </rPh>
    <rPh sb="203" eb="205">
      <t>カニュウ</t>
    </rPh>
    <rPh sb="206" eb="208">
      <t>ミコ</t>
    </rPh>
    <rPh sb="211" eb="212">
      <t>キビ</t>
    </rPh>
    <rPh sb="214" eb="216">
      <t>ジョウキョウ</t>
    </rPh>
    <phoneticPr fontId="4"/>
  </si>
  <si>
    <t>　処理場に関しては、重要な機器の修繕及び更新は終えているが、老朽化による軽微な故障や不具合は発生している。また、計装盤等の電気設備の更新等が今後控えている。
　マンホールポンプ場に関しては、毎年計画的に修繕はしているが、21基中14基であり今後も優先順位をつけ修繕をしていかなければならない。
　管路施設に関しては、管路本体よりも蓋の腐食による劣化が見られ始めたため計画的に交換していかなければならない。</t>
    <rPh sb="1" eb="4">
      <t>ショリジョウ</t>
    </rPh>
    <rPh sb="5" eb="6">
      <t>カン</t>
    </rPh>
    <rPh sb="10" eb="12">
      <t>ジュウヨウ</t>
    </rPh>
    <rPh sb="13" eb="15">
      <t>キキ</t>
    </rPh>
    <rPh sb="16" eb="18">
      <t>シュウゼン</t>
    </rPh>
    <rPh sb="18" eb="19">
      <t>オヨ</t>
    </rPh>
    <rPh sb="20" eb="22">
      <t>コウシン</t>
    </rPh>
    <rPh sb="23" eb="24">
      <t>オ</t>
    </rPh>
    <rPh sb="30" eb="33">
      <t>ロウキュウカ</t>
    </rPh>
    <rPh sb="36" eb="38">
      <t>ケイビ</t>
    </rPh>
    <rPh sb="39" eb="41">
      <t>コショウ</t>
    </rPh>
    <rPh sb="42" eb="45">
      <t>フグアイ</t>
    </rPh>
    <rPh sb="46" eb="48">
      <t>ハッセイ</t>
    </rPh>
    <rPh sb="56" eb="58">
      <t>ケイソウ</t>
    </rPh>
    <rPh sb="58" eb="59">
      <t>バン</t>
    </rPh>
    <rPh sb="59" eb="60">
      <t>トウ</t>
    </rPh>
    <rPh sb="61" eb="63">
      <t>デンキ</t>
    </rPh>
    <rPh sb="63" eb="65">
      <t>セツビ</t>
    </rPh>
    <rPh sb="66" eb="68">
      <t>コウシン</t>
    </rPh>
    <rPh sb="68" eb="69">
      <t>トウ</t>
    </rPh>
    <rPh sb="70" eb="72">
      <t>コンゴ</t>
    </rPh>
    <rPh sb="72" eb="73">
      <t>ヒカ</t>
    </rPh>
    <rPh sb="88" eb="89">
      <t>ジョウ</t>
    </rPh>
    <rPh sb="90" eb="91">
      <t>カン</t>
    </rPh>
    <rPh sb="95" eb="97">
      <t>マイトシ</t>
    </rPh>
    <rPh sb="97" eb="100">
      <t>ケイカクテキ</t>
    </rPh>
    <rPh sb="101" eb="103">
      <t>シュウゼン</t>
    </rPh>
    <rPh sb="112" eb="113">
      <t>キ</t>
    </rPh>
    <rPh sb="113" eb="114">
      <t>チュウ</t>
    </rPh>
    <rPh sb="116" eb="117">
      <t>キ</t>
    </rPh>
    <rPh sb="120" eb="122">
      <t>コンゴ</t>
    </rPh>
    <rPh sb="123" eb="125">
      <t>ユウセン</t>
    </rPh>
    <rPh sb="125" eb="127">
      <t>ジュンイ</t>
    </rPh>
    <rPh sb="130" eb="132">
      <t>シュウゼン</t>
    </rPh>
    <rPh sb="148" eb="150">
      <t>カンロ</t>
    </rPh>
    <rPh sb="150" eb="152">
      <t>シセツ</t>
    </rPh>
    <rPh sb="153" eb="154">
      <t>カン</t>
    </rPh>
    <rPh sb="158" eb="160">
      <t>カンロ</t>
    </rPh>
    <rPh sb="160" eb="162">
      <t>ホンタイ</t>
    </rPh>
    <rPh sb="165" eb="166">
      <t>フタ</t>
    </rPh>
    <rPh sb="167" eb="169">
      <t>フショク</t>
    </rPh>
    <rPh sb="172" eb="174">
      <t>レッカ</t>
    </rPh>
    <rPh sb="175" eb="176">
      <t>ミ</t>
    </rPh>
    <rPh sb="178" eb="179">
      <t>ハジ</t>
    </rPh>
    <rPh sb="183" eb="186">
      <t>ケイカクテキ</t>
    </rPh>
    <rPh sb="187" eb="189">
      <t>コウカン</t>
    </rPh>
    <phoneticPr fontId="4"/>
  </si>
  <si>
    <t>　今後計装盤等の電気設備の更新やマンホール蓋等の多額な財源を必要とする更新等が控えているため財源を確保するためにも、経営戦略の履行に努め、未加入者の早期加入促進を図り、使用料の見直しを含め財源確保に努める。</t>
    <rPh sb="1" eb="3">
      <t>コンゴ</t>
    </rPh>
    <rPh sb="3" eb="5">
      <t>ケイソウ</t>
    </rPh>
    <rPh sb="5" eb="6">
      <t>バン</t>
    </rPh>
    <rPh sb="6" eb="7">
      <t>トウ</t>
    </rPh>
    <rPh sb="8" eb="10">
      <t>デンキ</t>
    </rPh>
    <rPh sb="10" eb="12">
      <t>セツビ</t>
    </rPh>
    <rPh sb="13" eb="15">
      <t>コウシン</t>
    </rPh>
    <rPh sb="21" eb="22">
      <t>フタ</t>
    </rPh>
    <rPh sb="22" eb="23">
      <t>トウ</t>
    </rPh>
    <rPh sb="24" eb="26">
      <t>タガク</t>
    </rPh>
    <rPh sb="27" eb="29">
      <t>ザイゲン</t>
    </rPh>
    <rPh sb="30" eb="32">
      <t>ヒツヨウ</t>
    </rPh>
    <rPh sb="35" eb="37">
      <t>コウシン</t>
    </rPh>
    <rPh sb="37" eb="38">
      <t>トウ</t>
    </rPh>
    <rPh sb="39" eb="40">
      <t>ヒカ</t>
    </rPh>
    <rPh sb="46" eb="48">
      <t>ザイゲン</t>
    </rPh>
    <rPh sb="49" eb="51">
      <t>カクホ</t>
    </rPh>
    <rPh sb="58" eb="60">
      <t>ケイエイ</t>
    </rPh>
    <rPh sb="60" eb="62">
      <t>センリャク</t>
    </rPh>
    <rPh sb="63" eb="65">
      <t>リコウ</t>
    </rPh>
    <rPh sb="66" eb="67">
      <t>ツト</t>
    </rPh>
    <rPh sb="69" eb="73">
      <t>ミカニュウシャ</t>
    </rPh>
    <rPh sb="74" eb="76">
      <t>ソウキ</t>
    </rPh>
    <rPh sb="76" eb="78">
      <t>カニュウ</t>
    </rPh>
    <rPh sb="78" eb="80">
      <t>ソクシン</t>
    </rPh>
    <rPh sb="81" eb="82">
      <t>ハカ</t>
    </rPh>
    <rPh sb="84" eb="87">
      <t>シヨウリョウ</t>
    </rPh>
    <rPh sb="88" eb="90">
      <t>ミナオ</t>
    </rPh>
    <rPh sb="92" eb="93">
      <t>フク</t>
    </rPh>
    <rPh sb="94" eb="96">
      <t>ザイゲン</t>
    </rPh>
    <rPh sb="96" eb="98">
      <t>カクホ</t>
    </rPh>
    <rPh sb="99" eb="10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</si>
</sst>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02-4ABF-A3B7-39F3EC450C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0.13</c:v>
                </c:pt>
              </c:numCache>
            </c:numRef>
          </c:val>
          <c:smooth val="0"/>
          <c:extLst>
            <c:ext xmlns:c16="http://schemas.microsoft.com/office/drawing/2014/chart" uri="{C3380CC4-5D6E-409C-BE32-E72D297353CC}">
              <c16:uniqueId val="{00000001-B902-4ABF-A3B7-39F3EC450C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40.619999999999997</c:v>
                </c:pt>
                <c:pt idx="1">
                  <c:v>39.69</c:v>
                </c:pt>
                <c:pt idx="2">
                  <c:v>45.38</c:v>
                </c:pt>
                <c:pt idx="3">
                  <c:v>45.38</c:v>
                </c:pt>
                <c:pt idx="4">
                  <c:v>41.08</c:v>
                </c:pt>
              </c:numCache>
            </c:numRef>
          </c:val>
          <c:extLst>
            <c:ext xmlns:c16="http://schemas.microsoft.com/office/drawing/2014/chart" uri="{C3380CC4-5D6E-409C-BE32-E72D297353CC}">
              <c16:uniqueId val="{00000000-3027-4FB0-9824-A675C335C8A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42.56</c:v>
                </c:pt>
              </c:numCache>
            </c:numRef>
          </c:val>
          <c:smooth val="0"/>
          <c:extLst>
            <c:ext xmlns:c16="http://schemas.microsoft.com/office/drawing/2014/chart" uri="{C3380CC4-5D6E-409C-BE32-E72D297353CC}">
              <c16:uniqueId val="{00000001-3027-4FB0-9824-A675C335C8A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52.26</c:v>
                </c:pt>
                <c:pt idx="1">
                  <c:v>57.13</c:v>
                </c:pt>
                <c:pt idx="2">
                  <c:v>62.92</c:v>
                </c:pt>
                <c:pt idx="3">
                  <c:v>64.209999999999994</c:v>
                </c:pt>
                <c:pt idx="4">
                  <c:v>68.22</c:v>
                </c:pt>
              </c:numCache>
            </c:numRef>
          </c:val>
          <c:extLst>
            <c:ext xmlns:c16="http://schemas.microsoft.com/office/drawing/2014/chart" uri="{C3380CC4-5D6E-409C-BE32-E72D297353CC}">
              <c16:uniqueId val="{00000000-617B-4D67-ACFA-CAC499D1176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83.32</c:v>
                </c:pt>
              </c:numCache>
            </c:numRef>
          </c:val>
          <c:smooth val="0"/>
          <c:extLst>
            <c:ext xmlns:c16="http://schemas.microsoft.com/office/drawing/2014/chart" uri="{C3380CC4-5D6E-409C-BE32-E72D297353CC}">
              <c16:uniqueId val="{00000001-617B-4D67-ACFA-CAC499D1176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58.82</c:v>
                </c:pt>
                <c:pt idx="1">
                  <c:v>53.95</c:v>
                </c:pt>
                <c:pt idx="2">
                  <c:v>102.24</c:v>
                </c:pt>
                <c:pt idx="3">
                  <c:v>93.31</c:v>
                </c:pt>
                <c:pt idx="4">
                  <c:v>101.87</c:v>
                </c:pt>
              </c:numCache>
            </c:numRef>
          </c:val>
          <c:extLst>
            <c:ext xmlns:c16="http://schemas.microsoft.com/office/drawing/2014/chart" uri="{C3380CC4-5D6E-409C-BE32-E72D297353CC}">
              <c16:uniqueId val="{00000000-48AE-4C3C-97AF-39217D523C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AE-4C3C-97AF-39217D523C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7D-41F8-8793-AB6505E0031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7D-41F8-8793-AB6505E0031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D1-4B11-827E-882149E417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D1-4B11-827E-882149E417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EB-42AD-B773-BC8626AE61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EB-42AD-B773-BC8626AE61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CC-43A5-B1CF-0DD411DC2C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CC-43A5-B1CF-0DD411DC2C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1528.98</c:v>
                </c:pt>
                <c:pt idx="1">
                  <c:v>1296.96</c:v>
                </c:pt>
                <c:pt idx="2">
                  <c:v>362.17</c:v>
                </c:pt>
                <c:pt idx="3">
                  <c:v>2285.12</c:v>
                </c:pt>
                <c:pt idx="4">
                  <c:v>1846.81</c:v>
                </c:pt>
              </c:numCache>
            </c:numRef>
          </c:val>
          <c:extLst>
            <c:ext xmlns:c16="http://schemas.microsoft.com/office/drawing/2014/chart" uri="{C3380CC4-5D6E-409C-BE32-E72D297353CC}">
              <c16:uniqueId val="{00000000-C82D-4647-A7AC-5C3FE286EE6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1194.1500000000001</c:v>
                </c:pt>
              </c:numCache>
            </c:numRef>
          </c:val>
          <c:smooth val="0"/>
          <c:extLst>
            <c:ext xmlns:c16="http://schemas.microsoft.com/office/drawing/2014/chart" uri="{C3380CC4-5D6E-409C-BE32-E72D297353CC}">
              <c16:uniqueId val="{00000001-C82D-4647-A7AC-5C3FE286EE6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33.840000000000003</c:v>
                </c:pt>
                <c:pt idx="1">
                  <c:v>30.66</c:v>
                </c:pt>
                <c:pt idx="2">
                  <c:v>53.02</c:v>
                </c:pt>
                <c:pt idx="3">
                  <c:v>56.42</c:v>
                </c:pt>
                <c:pt idx="4">
                  <c:v>63.79</c:v>
                </c:pt>
              </c:numCache>
            </c:numRef>
          </c:val>
          <c:extLst>
            <c:ext xmlns:c16="http://schemas.microsoft.com/office/drawing/2014/chart" uri="{C3380CC4-5D6E-409C-BE32-E72D297353CC}">
              <c16:uniqueId val="{00000000-BE78-4DC5-AF26-4011FF8382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72.260000000000005</c:v>
                </c:pt>
              </c:numCache>
            </c:numRef>
          </c:val>
          <c:smooth val="0"/>
          <c:extLst>
            <c:ext xmlns:c16="http://schemas.microsoft.com/office/drawing/2014/chart" uri="{C3380CC4-5D6E-409C-BE32-E72D297353CC}">
              <c16:uniqueId val="{00000001-BE78-4DC5-AF26-4011FF8382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586.13</c:v>
                </c:pt>
                <c:pt idx="1">
                  <c:v>640.73</c:v>
                </c:pt>
                <c:pt idx="2">
                  <c:v>372.79</c:v>
                </c:pt>
                <c:pt idx="3">
                  <c:v>336.76</c:v>
                </c:pt>
                <c:pt idx="4">
                  <c:v>315.77999999999997</c:v>
                </c:pt>
              </c:numCache>
            </c:numRef>
          </c:val>
          <c:extLst>
            <c:ext xmlns:c16="http://schemas.microsoft.com/office/drawing/2014/chart" uri="{C3380CC4-5D6E-409C-BE32-E72D297353CC}">
              <c16:uniqueId val="{00000000-6A85-4676-9743-12A42532415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230.02</c:v>
                </c:pt>
              </c:numCache>
            </c:numRef>
          </c:val>
          <c:smooth val="0"/>
          <c:extLst>
            <c:ext xmlns:c16="http://schemas.microsoft.com/office/drawing/2014/chart" uri="{C3380CC4-5D6E-409C-BE32-E72D297353CC}">
              <c16:uniqueId val="{00000001-6A85-4676-9743-12A42532415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柳津町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3408</v>
      </c>
      <c r="AM8" s="68"/>
      <c r="AN8" s="68"/>
      <c r="AO8" s="68"/>
      <c r="AP8" s="68"/>
      <c r="AQ8" s="68"/>
      <c r="AR8" s="68"/>
      <c r="AS8" s="68"/>
      <c r="AT8" s="67">
        <f>データ!T6</f>
        <v>175.82</v>
      </c>
      <c r="AU8" s="67"/>
      <c r="AV8" s="67"/>
      <c r="AW8" s="67"/>
      <c r="AX8" s="67"/>
      <c r="AY8" s="67"/>
      <c r="AZ8" s="67"/>
      <c r="BA8" s="67"/>
      <c r="BB8" s="67">
        <f>データ!U6</f>
        <v>19.38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41.84</v>
      </c>
      <c r="Q10" s="67"/>
      <c r="R10" s="67"/>
      <c r="S10" s="67"/>
      <c r="T10" s="67"/>
      <c r="U10" s="67"/>
      <c r="V10" s="67"/>
      <c r="W10" s="67">
        <f>データ!Q6</f>
        <v>100</v>
      </c>
      <c r="X10" s="67"/>
      <c r="Y10" s="67"/>
      <c r="Z10" s="67"/>
      <c r="AA10" s="67"/>
      <c r="AB10" s="67"/>
      <c r="AC10" s="67"/>
      <c r="AD10" s="68">
        <f>データ!R6</f>
        <v>3240</v>
      </c>
      <c r="AE10" s="68"/>
      <c r="AF10" s="68"/>
      <c r="AG10" s="68"/>
      <c r="AH10" s="68"/>
      <c r="AI10" s="68"/>
      <c r="AJ10" s="68"/>
      <c r="AK10" s="2"/>
      <c r="AL10" s="68">
        <f>データ!V6</f>
        <v>1397</v>
      </c>
      <c r="AM10" s="68"/>
      <c r="AN10" s="68"/>
      <c r="AO10" s="68"/>
      <c r="AP10" s="68"/>
      <c r="AQ10" s="68"/>
      <c r="AR10" s="68"/>
      <c r="AS10" s="68"/>
      <c r="AT10" s="67">
        <f>データ!W6</f>
        <v>0.92</v>
      </c>
      <c r="AU10" s="67"/>
      <c r="AV10" s="67"/>
      <c r="AW10" s="67"/>
      <c r="AX10" s="67"/>
      <c r="AY10" s="67"/>
      <c r="AZ10" s="67"/>
      <c r="BA10" s="67"/>
      <c r="BB10" s="67">
        <f>データ!X6</f>
        <v>1518.48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DYVuHJ/8Ya4OBSdq6DNUOnGPWWLlhFzosBXPkQRxG8ljU++pyn5GnTAx7SkWC7fAFwGyf3intlTvGS1c5kOBXg==" saltValue="YMMW9+YB2TJ6eOn5ckOBs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74233</v>
      </c>
      <c r="D6" s="33">
        <f t="shared" si="3"/>
        <v>47</v>
      </c>
      <c r="E6" s="33">
        <f t="shared" si="3"/>
        <v>17</v>
      </c>
      <c r="F6" s="33">
        <f t="shared" si="3"/>
        <v>4</v>
      </c>
      <c r="G6" s="33">
        <f t="shared" si="3"/>
        <v>0</v>
      </c>
      <c r="H6" s="33" t="str">
        <f t="shared" si="3"/>
        <v>福島県　柳津町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41.84</v>
      </c>
      <c r="Q6" s="34">
        <f t="shared" si="3"/>
        <v>100</v>
      </c>
      <c r="R6" s="34">
        <f t="shared" si="3"/>
        <v>3240</v>
      </c>
      <c r="S6" s="34">
        <f t="shared" si="3"/>
        <v>3408</v>
      </c>
      <c r="T6" s="34">
        <f t="shared" si="3"/>
        <v>175.82</v>
      </c>
      <c r="U6" s="34">
        <f t="shared" si="3"/>
        <v>19.38</v>
      </c>
      <c r="V6" s="34">
        <f t="shared" si="3"/>
        <v>1397</v>
      </c>
      <c r="W6" s="34">
        <f t="shared" si="3"/>
        <v>0.92</v>
      </c>
      <c r="X6" s="34">
        <f t="shared" si="3"/>
        <v>1518.48</v>
      </c>
      <c r="Y6" s="35">
        <f>IF(Y7="",NA(),Y7)</f>
        <v>58.82</v>
      </c>
      <c r="Z6" s="35">
        <f t="shared" ref="Z6:AH6" si="4">IF(Z7="",NA(),Z7)</f>
        <v>53.95</v>
      </c>
      <c r="AA6" s="35">
        <f t="shared" si="4"/>
        <v>102.24</v>
      </c>
      <c r="AB6" s="35">
        <f t="shared" si="4"/>
        <v>93.31</v>
      </c>
      <c r="AC6" s="35">
        <f t="shared" si="4"/>
        <v>101.87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1528.98</v>
      </c>
      <c r="BG6" s="35">
        <f t="shared" ref="BG6:BO6" si="7">IF(BG7="",NA(),BG7)</f>
        <v>1296.96</v>
      </c>
      <c r="BH6" s="35">
        <f t="shared" si="7"/>
        <v>362.17</v>
      </c>
      <c r="BI6" s="35">
        <f t="shared" si="7"/>
        <v>2285.12</v>
      </c>
      <c r="BJ6" s="35">
        <f t="shared" si="7"/>
        <v>1846.81</v>
      </c>
      <c r="BK6" s="35">
        <f t="shared" si="7"/>
        <v>1671.86</v>
      </c>
      <c r="BL6" s="35">
        <f t="shared" si="7"/>
        <v>1673.47</v>
      </c>
      <c r="BM6" s="35">
        <f t="shared" si="7"/>
        <v>1592.72</v>
      </c>
      <c r="BN6" s="35">
        <f t="shared" si="7"/>
        <v>1223.96</v>
      </c>
      <c r="BO6" s="35">
        <f t="shared" si="7"/>
        <v>1194.1500000000001</v>
      </c>
      <c r="BP6" s="34" t="str">
        <f>IF(BP7="","",IF(BP7="-","【-】","【"&amp;SUBSTITUTE(TEXT(BP7,"#,##0.00"),"-","△")&amp;"】"))</f>
        <v>【1,209.40】</v>
      </c>
      <c r="BQ6" s="35">
        <f>IF(BQ7="",NA(),BQ7)</f>
        <v>33.840000000000003</v>
      </c>
      <c r="BR6" s="35">
        <f t="shared" ref="BR6:BZ6" si="8">IF(BR7="",NA(),BR7)</f>
        <v>30.66</v>
      </c>
      <c r="BS6" s="35">
        <f t="shared" si="8"/>
        <v>53.02</v>
      </c>
      <c r="BT6" s="35">
        <f t="shared" si="8"/>
        <v>56.42</v>
      </c>
      <c r="BU6" s="35">
        <f t="shared" si="8"/>
        <v>63.79</v>
      </c>
      <c r="BV6" s="35">
        <f t="shared" si="8"/>
        <v>50.54</v>
      </c>
      <c r="BW6" s="35">
        <f t="shared" si="8"/>
        <v>49.22</v>
      </c>
      <c r="BX6" s="35">
        <f t="shared" si="8"/>
        <v>53.7</v>
      </c>
      <c r="BY6" s="35">
        <f t="shared" si="8"/>
        <v>61.54</v>
      </c>
      <c r="BZ6" s="35">
        <f t="shared" si="8"/>
        <v>72.260000000000005</v>
      </c>
      <c r="CA6" s="34" t="str">
        <f>IF(CA7="","",IF(CA7="-","【-】","【"&amp;SUBSTITUTE(TEXT(CA7,"#,##0.00"),"-","△")&amp;"】"))</f>
        <v>【74.48】</v>
      </c>
      <c r="CB6" s="35">
        <f>IF(CB7="",NA(),CB7)</f>
        <v>586.13</v>
      </c>
      <c r="CC6" s="35">
        <f t="shared" ref="CC6:CK6" si="9">IF(CC7="",NA(),CC7)</f>
        <v>640.73</v>
      </c>
      <c r="CD6" s="35">
        <f t="shared" si="9"/>
        <v>372.79</v>
      </c>
      <c r="CE6" s="35">
        <f t="shared" si="9"/>
        <v>336.76</v>
      </c>
      <c r="CF6" s="35">
        <f t="shared" si="9"/>
        <v>315.77999999999997</v>
      </c>
      <c r="CG6" s="35">
        <f t="shared" si="9"/>
        <v>320.36</v>
      </c>
      <c r="CH6" s="35">
        <f t="shared" si="9"/>
        <v>332.02</v>
      </c>
      <c r="CI6" s="35">
        <f t="shared" si="9"/>
        <v>300.35000000000002</v>
      </c>
      <c r="CJ6" s="35">
        <f t="shared" si="9"/>
        <v>267.86</v>
      </c>
      <c r="CK6" s="35">
        <f t="shared" si="9"/>
        <v>230.02</v>
      </c>
      <c r="CL6" s="34" t="str">
        <f>IF(CL7="","",IF(CL7="-","【-】","【"&amp;SUBSTITUTE(TEXT(CL7,"#,##0.00"),"-","△")&amp;"】"))</f>
        <v>【219.46】</v>
      </c>
      <c r="CM6" s="35">
        <f>IF(CM7="",NA(),CM7)</f>
        <v>40.619999999999997</v>
      </c>
      <c r="CN6" s="35">
        <f t="shared" ref="CN6:CV6" si="10">IF(CN7="",NA(),CN7)</f>
        <v>39.69</v>
      </c>
      <c r="CO6" s="35">
        <f t="shared" si="10"/>
        <v>45.38</v>
      </c>
      <c r="CP6" s="35">
        <f t="shared" si="10"/>
        <v>45.38</v>
      </c>
      <c r="CQ6" s="35">
        <f t="shared" si="10"/>
        <v>41.08</v>
      </c>
      <c r="CR6" s="35">
        <f t="shared" si="10"/>
        <v>34.74</v>
      </c>
      <c r="CS6" s="35">
        <f t="shared" si="10"/>
        <v>36.65</v>
      </c>
      <c r="CT6" s="35">
        <f t="shared" si="10"/>
        <v>37.72</v>
      </c>
      <c r="CU6" s="35">
        <f t="shared" si="10"/>
        <v>37.08</v>
      </c>
      <c r="CV6" s="35">
        <f t="shared" si="10"/>
        <v>42.56</v>
      </c>
      <c r="CW6" s="34" t="str">
        <f>IF(CW7="","",IF(CW7="-","【-】","【"&amp;SUBSTITUTE(TEXT(CW7,"#,##0.00"),"-","△")&amp;"】"))</f>
        <v>【42.82】</v>
      </c>
      <c r="CX6" s="35">
        <f>IF(CX7="",NA(),CX7)</f>
        <v>52.26</v>
      </c>
      <c r="CY6" s="35">
        <f t="shared" ref="CY6:DG6" si="11">IF(CY7="",NA(),CY7)</f>
        <v>57.13</v>
      </c>
      <c r="CZ6" s="35">
        <f t="shared" si="11"/>
        <v>62.92</v>
      </c>
      <c r="DA6" s="35">
        <f t="shared" si="11"/>
        <v>64.209999999999994</v>
      </c>
      <c r="DB6" s="35">
        <f t="shared" si="11"/>
        <v>68.22</v>
      </c>
      <c r="DC6" s="35">
        <f t="shared" si="11"/>
        <v>70.14</v>
      </c>
      <c r="DD6" s="35">
        <f t="shared" si="11"/>
        <v>68.83</v>
      </c>
      <c r="DE6" s="35">
        <f t="shared" si="11"/>
        <v>68.459999999999994</v>
      </c>
      <c r="DF6" s="35">
        <f t="shared" si="11"/>
        <v>67.22</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0.13</v>
      </c>
      <c r="EO6" s="34" t="str">
        <f>IF(EO7="","",IF(EO7="-","【-】","【"&amp;SUBSTITUTE(TEXT(EO7,"#,##0.00"),"-","△")&amp;"】"))</f>
        <v>【0.12】</v>
      </c>
    </row>
    <row r="7" spans="1:145" s="36" customFormat="1" x14ac:dyDescent="0.15">
      <c r="A7" s="28"/>
      <c r="B7" s="37">
        <v>2018</v>
      </c>
      <c r="C7" s="37">
        <v>74233</v>
      </c>
      <c r="D7" s="37">
        <v>47</v>
      </c>
      <c r="E7" s="37">
        <v>17</v>
      </c>
      <c r="F7" s="37">
        <v>4</v>
      </c>
      <c r="G7" s="37">
        <v>0</v>
      </c>
      <c r="H7" s="37" t="s">
        <v>97</v>
      </c>
      <c r="I7" s="37" t="s">
        <v>98</v>
      </c>
      <c r="J7" s="37" t="s">
        <v>99</v>
      </c>
      <c r="K7" s="37" t="s">
        <v>100</v>
      </c>
      <c r="L7" s="37" t="s">
        <v>101</v>
      </c>
      <c r="M7" s="37" t="s">
        <v>102</v>
      </c>
      <c r="N7" s="38" t="s">
        <v>103</v>
      </c>
      <c r="O7" s="38" t="s">
        <v>104</v>
      </c>
      <c r="P7" s="38">
        <v>41.84</v>
      </c>
      <c r="Q7" s="38">
        <v>100</v>
      </c>
      <c r="R7" s="38">
        <v>3240</v>
      </c>
      <c r="S7" s="38">
        <v>3408</v>
      </c>
      <c r="T7" s="38">
        <v>175.82</v>
      </c>
      <c r="U7" s="38">
        <v>19.38</v>
      </c>
      <c r="V7" s="38">
        <v>1397</v>
      </c>
      <c r="W7" s="38">
        <v>0.92</v>
      </c>
      <c r="X7" s="38">
        <v>1518.48</v>
      </c>
      <c r="Y7" s="38">
        <v>58.82</v>
      </c>
      <c r="Z7" s="38">
        <v>53.95</v>
      </c>
      <c r="AA7" s="38">
        <v>102.24</v>
      </c>
      <c r="AB7" s="38">
        <v>93.31</v>
      </c>
      <c r="AC7" s="38">
        <v>101.87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1528.98</v>
      </c>
      <c r="BG7" s="38">
        <v>1296.96</v>
      </c>
      <c r="BH7" s="38">
        <v>362.17</v>
      </c>
      <c r="BI7" s="38">
        <v>2285.12</v>
      </c>
      <c r="BJ7" s="38">
        <v>1846.81</v>
      </c>
      <c r="BK7" s="38">
        <v>1671.86</v>
      </c>
      <c r="BL7" s="38">
        <v>1673.47</v>
      </c>
      <c r="BM7" s="38">
        <v>1592.72</v>
      </c>
      <c r="BN7" s="38">
        <v>1223.96</v>
      </c>
      <c r="BO7" s="38">
        <v>1194.1500000000001</v>
      </c>
      <c r="BP7" s="38">
        <v>1209.4000000000001</v>
      </c>
      <c r="BQ7" s="38">
        <v>33.840000000000003</v>
      </c>
      <c r="BR7" s="38">
        <v>30.66</v>
      </c>
      <c r="BS7" s="38">
        <v>53.02</v>
      </c>
      <c r="BT7" s="38">
        <v>56.42</v>
      </c>
      <c r="BU7" s="38">
        <v>63.79</v>
      </c>
      <c r="BV7" s="38">
        <v>50.54</v>
      </c>
      <c r="BW7" s="38">
        <v>49.22</v>
      </c>
      <c r="BX7" s="38">
        <v>53.7</v>
      </c>
      <c r="BY7" s="38">
        <v>61.54</v>
      </c>
      <c r="BZ7" s="38">
        <v>72.260000000000005</v>
      </c>
      <c r="CA7" s="38">
        <v>74.48</v>
      </c>
      <c r="CB7" s="38">
        <v>586.13</v>
      </c>
      <c r="CC7" s="38">
        <v>640.73</v>
      </c>
      <c r="CD7" s="38">
        <v>372.79</v>
      </c>
      <c r="CE7" s="38">
        <v>336.76</v>
      </c>
      <c r="CF7" s="38">
        <v>315.77999999999997</v>
      </c>
      <c r="CG7" s="38">
        <v>320.36</v>
      </c>
      <c r="CH7" s="38">
        <v>332.02</v>
      </c>
      <c r="CI7" s="38">
        <v>300.35000000000002</v>
      </c>
      <c r="CJ7" s="38">
        <v>267.86</v>
      </c>
      <c r="CK7" s="38">
        <v>230.02</v>
      </c>
      <c r="CL7" s="38">
        <v>219.46</v>
      </c>
      <c r="CM7" s="38">
        <v>40.619999999999997</v>
      </c>
      <c r="CN7" s="38">
        <v>39.69</v>
      </c>
      <c r="CO7" s="38">
        <v>45.38</v>
      </c>
      <c r="CP7" s="38">
        <v>45.38</v>
      </c>
      <c r="CQ7" s="38">
        <v>41.08</v>
      </c>
      <c r="CR7" s="38">
        <v>34.74</v>
      </c>
      <c r="CS7" s="38">
        <v>36.65</v>
      </c>
      <c r="CT7" s="38">
        <v>37.72</v>
      </c>
      <c r="CU7" s="38">
        <v>37.08</v>
      </c>
      <c r="CV7" s="38">
        <v>42.56</v>
      </c>
      <c r="CW7" s="38">
        <v>42.82</v>
      </c>
      <c r="CX7" s="38">
        <v>52.26</v>
      </c>
      <c r="CY7" s="38">
        <v>57.13</v>
      </c>
      <c r="CZ7" s="38">
        <v>62.92</v>
      </c>
      <c r="DA7" s="38">
        <v>64.209999999999994</v>
      </c>
      <c r="DB7" s="38">
        <v>68.22</v>
      </c>
      <c r="DC7" s="38">
        <v>70.14</v>
      </c>
      <c r="DD7" s="38">
        <v>68.83</v>
      </c>
      <c r="DE7" s="38">
        <v>68.459999999999994</v>
      </c>
      <c r="DF7" s="38">
        <v>67.22</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2019-12-05T05:10:48Z</dcterms:created>
  <dcterms:modified xsi:type="dcterms:W3CDTF">2020-01-30T07:55:02Z</dcterms:modified>
  <cp:category/>
</cp:coreProperties>
</file>