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7_建設課\04_上下水道班\01.簡易水道事業\H31\経営比較分析表\"/>
    </mc:Choice>
  </mc:AlternateContent>
  <workbookProtection workbookAlgorithmName="SHA-512" workbookHashValue="rOQxiUlO3PR0JMHp92l6aMD2j7qtRQ8cFZkQEGbO4WpCx13MVwM2o4l/aYOBKjXJPjmAObZdEvewTvnT1JgAcQ==" workbookSaltValue="6ks/VxYn8PDFA1kjy+lRO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<sst xmlns="http://schemas.openxmlformats.org/spreadsheetml/2006/main" count="225" uniqueCount="113">
  <si>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</si>
  <si>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</si>
  <si>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</si>
  <si>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</si>
  <si>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</si>
  <si>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</si>
  <si>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</si>
  <si>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</si>
  <si>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</si>
  <si>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</si>
  <si>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</si>
  <si>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</si>
  <si>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</si>
  <si>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</si>
  <si>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</si>
  <si>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</si>
  <si>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</si>
  <si>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</si>
  <si>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</si>
  <si>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</si>
  <si>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</si>
  <si>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</si>
  <si>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</si>
  <si>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</si>
  <si>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</si>
  <si>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</si>
  <si>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</si>
  <si>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</si>
  <si>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</si>
  <si>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</si>
  <si>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</si>
  <si>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</si>
  <si>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</si>
  <si>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</si>
  <si>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</si>
  <si>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</si>
  <si>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</si>
  <si>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</si>
  <si>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</si>
  <si>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</si>
  <si>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</si>
  <si>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</si>
  <si>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</si>
  <si>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</si>
  <si>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</si>
  <si>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</si>
  <si>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</si>
  <si>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</si>
  <si>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</si>
  <si>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</si>
  <si>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</si>
  <si>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</si>
  <si>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</si>
  <si>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</si>
  <si>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</si>
  <si>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</si>
  <si>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</si>
  <si>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</si>
  <si>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</si>
  <si>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</si>
  <si>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</si>
  <si>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</si>
  <si>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</si>
  <si>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</si>
  <si>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</si>
  <si>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</si>
  <si>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</si>
  <si>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</si>
  <si>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</si>
  <si>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</si>
  <si>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</si>
  <si>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</si>
  <si>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</si>
  <si>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</si>
  <si>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</si>
  <si>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</si>
  <si>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</si>
  <si>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</si>
  <si>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</si>
  <si>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</si>
  <si>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</si>
  <si>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</si>
  <si>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</si>
  <si>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</si>
  <si>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</si>
  <si>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</si>
  <si>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</si>
  <si>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</si>
  <si>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</si>
  <si>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</si>
  <si>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</si>
  <si>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</si>
  <si>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</si>
  <si>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</si>
  <si>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</si>
  <si>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</si>
  <si>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</si>
  <si>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</si>
  <si>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</si>
  <si>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</si>
  <si>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</si>
  <si>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</si>
  <si>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</si>
  <si>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</si>
  <si>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</si>
  <si>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</si>
  <si>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</si>
  <si>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</si>
  <si>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</si>
  <si>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</si>
  <si>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まで実施してきている統合事業等実施による地方債償還金が増加傾向にあり、収益的収支比率低下の要因となっている。今後、施設統合や区域拡張、施設更新等を継続して行っていく必要があることから会計の状況を勘案しながら単年度あたりに実施可能な事業量を都度調整し計画的な施設整備を進めていくことが重要となる。</t>
    <rPh sb="0" eb="2">
      <t>ゲンザイ</t>
    </rPh>
    <rPh sb="4" eb="6">
      <t>ジッシ</t>
    </rPh>
    <rPh sb="12" eb="14">
      <t>トウゴウ</t>
    </rPh>
    <rPh sb="14" eb="16">
      <t>ジギョウ</t>
    </rPh>
    <rPh sb="16" eb="17">
      <t>トウ</t>
    </rPh>
    <rPh sb="17" eb="19">
      <t>ジッシ</t>
    </rPh>
    <rPh sb="22" eb="24">
      <t>チホウ</t>
    </rPh>
    <rPh sb="24" eb="25">
      <t>サイ</t>
    </rPh>
    <rPh sb="25" eb="27">
      <t>ショウカン</t>
    </rPh>
    <rPh sb="27" eb="28">
      <t>キン</t>
    </rPh>
    <rPh sb="29" eb="31">
      <t>ゾウカ</t>
    </rPh>
    <rPh sb="31" eb="33">
      <t>ケイコウ</t>
    </rPh>
    <rPh sb="37" eb="39">
      <t>シュウエキ</t>
    </rPh>
    <rPh sb="39" eb="40">
      <t>テキ</t>
    </rPh>
    <rPh sb="40" eb="42">
      <t>シュウシ</t>
    </rPh>
    <rPh sb="42" eb="44">
      <t>ヒリツ</t>
    </rPh>
    <rPh sb="44" eb="46">
      <t>テイカ</t>
    </rPh>
    <rPh sb="47" eb="49">
      <t>ヨウイン</t>
    </rPh>
    <rPh sb="56" eb="58">
      <t>コンゴ</t>
    </rPh>
    <rPh sb="59" eb="61">
      <t>シセツ</t>
    </rPh>
    <rPh sb="61" eb="63">
      <t>トウゴウ</t>
    </rPh>
    <rPh sb="64" eb="66">
      <t>クイキ</t>
    </rPh>
    <rPh sb="66" eb="68">
      <t>カクチョウ</t>
    </rPh>
    <rPh sb="69" eb="71">
      <t>シセツ</t>
    </rPh>
    <rPh sb="71" eb="73">
      <t>コウシン</t>
    </rPh>
    <rPh sb="73" eb="74">
      <t>トウ</t>
    </rPh>
    <rPh sb="75" eb="77">
      <t>ケイゾク</t>
    </rPh>
    <rPh sb="79" eb="80">
      <t>オコナ</t>
    </rPh>
    <rPh sb="84" eb="86">
      <t>ヒツヨウ</t>
    </rPh>
    <rPh sb="93" eb="95">
      <t>カイケイ</t>
    </rPh>
    <rPh sb="96" eb="98">
      <t>ジョウキョウ</t>
    </rPh>
    <rPh sb="99" eb="101">
      <t>カンアン</t>
    </rPh>
    <rPh sb="105" eb="108">
      <t>タンネンド</t>
    </rPh>
    <rPh sb="112" eb="114">
      <t>ジッシ</t>
    </rPh>
    <rPh sb="114" eb="116">
      <t>カノウ</t>
    </rPh>
    <rPh sb="117" eb="119">
      <t>ジギョウ</t>
    </rPh>
    <rPh sb="119" eb="120">
      <t>リョウ</t>
    </rPh>
    <rPh sb="121" eb="123">
      <t>ツド</t>
    </rPh>
    <rPh sb="123" eb="125">
      <t>チョウセイ</t>
    </rPh>
    <rPh sb="126" eb="128">
      <t>ケイカク</t>
    </rPh>
    <rPh sb="128" eb="129">
      <t>テキ</t>
    </rPh>
    <rPh sb="130" eb="132">
      <t>シセツ</t>
    </rPh>
    <rPh sb="132" eb="134">
      <t>セイビ</t>
    </rPh>
    <rPh sb="135" eb="136">
      <t>スス</t>
    </rPh>
    <rPh sb="143" eb="145">
      <t>ジュウヨウ</t>
    </rPh>
    <phoneticPr fontId="4"/>
  </si>
  <si>
    <t>老朽施設については、整備年限を把握し優先順位を判断しつつ更新を計画しているが、構造物に付帯している管路、機器設備（ポンプ等）については運転状況や環境により耐用年数以内での故障も発生していることから点検等の結果に応じて適宜更新計画を修正しつつ施設全体の延命を図っていくこととなる。</t>
    <rPh sb="0" eb="2">
      <t>ロウキュウ</t>
    </rPh>
    <rPh sb="2" eb="4">
      <t>シセツ</t>
    </rPh>
    <rPh sb="10" eb="12">
      <t>セイビ</t>
    </rPh>
    <rPh sb="12" eb="14">
      <t>ネンゲン</t>
    </rPh>
    <rPh sb="15" eb="17">
      <t>ハアク</t>
    </rPh>
    <rPh sb="18" eb="20">
      <t>ユウセン</t>
    </rPh>
    <rPh sb="20" eb="22">
      <t>ジュンイ</t>
    </rPh>
    <rPh sb="23" eb="25">
      <t>ハンダン</t>
    </rPh>
    <rPh sb="28" eb="30">
      <t>コウシン</t>
    </rPh>
    <rPh sb="31" eb="33">
      <t>ケイカク</t>
    </rPh>
    <rPh sb="39" eb="42">
      <t>コウゾウブツ</t>
    </rPh>
    <rPh sb="43" eb="45">
      <t>フタイ</t>
    </rPh>
    <rPh sb="49" eb="51">
      <t>カンロ</t>
    </rPh>
    <rPh sb="52" eb="54">
      <t>キキ</t>
    </rPh>
    <rPh sb="54" eb="56">
      <t>セツビ</t>
    </rPh>
    <rPh sb="60" eb="61">
      <t>トウ</t>
    </rPh>
    <rPh sb="67" eb="69">
      <t>ウンテン</t>
    </rPh>
    <rPh sb="69" eb="71">
      <t>ジョウキョウ</t>
    </rPh>
    <rPh sb="72" eb="74">
      <t>カンキョウ</t>
    </rPh>
    <rPh sb="77" eb="79">
      <t>タイヨウ</t>
    </rPh>
    <rPh sb="79" eb="81">
      <t>ネンスウ</t>
    </rPh>
    <rPh sb="81" eb="83">
      <t>イナイ</t>
    </rPh>
    <rPh sb="85" eb="87">
      <t>コショウ</t>
    </rPh>
    <rPh sb="88" eb="90">
      <t>ハッセイ</t>
    </rPh>
    <rPh sb="98" eb="100">
      <t>テンケン</t>
    </rPh>
    <rPh sb="100" eb="101">
      <t>トウ</t>
    </rPh>
    <rPh sb="102" eb="104">
      <t>ケッカ</t>
    </rPh>
    <rPh sb="105" eb="106">
      <t>オウ</t>
    </rPh>
    <rPh sb="108" eb="110">
      <t>テキギ</t>
    </rPh>
    <rPh sb="110" eb="112">
      <t>コウシン</t>
    </rPh>
    <rPh sb="112" eb="114">
      <t>ケイカク</t>
    </rPh>
    <rPh sb="115" eb="117">
      <t>シュウセイ</t>
    </rPh>
    <rPh sb="120" eb="122">
      <t>シセツ</t>
    </rPh>
    <rPh sb="122" eb="124">
      <t>ゼンタイ</t>
    </rPh>
    <rPh sb="125" eb="127">
      <t>エンメイ</t>
    </rPh>
    <rPh sb="128" eb="129">
      <t>ハカ</t>
    </rPh>
    <phoneticPr fontId="4"/>
  </si>
  <si>
    <t>町内の安定した生活環境を整備することを目的として未普及地域の解消や統合による施設の安定化などに取り組んでいるが、事業実施による地方償還金の増加など事業を永続していくうえでの様々な課題も発生している。今後も老朽施設の更新費用増、新規事業の実施、人口減少に伴う使用料収入の減少、施設耐震化の推進、災害・テロへの備えなど事業継続のために避けては通れない対応を迫られるため平成28年度末に策定した経営戦略の履行や適正な変更を行い事業継続に向けて進めていく必要がある。</t>
    <rPh sb="0" eb="2">
      <t>チョウナイ</t>
    </rPh>
    <rPh sb="3" eb="5">
      <t>アンテイ</t>
    </rPh>
    <rPh sb="7" eb="9">
      <t>セイカツ</t>
    </rPh>
    <rPh sb="9" eb="11">
      <t>カンキョウ</t>
    </rPh>
    <rPh sb="12" eb="14">
      <t>セイビ</t>
    </rPh>
    <rPh sb="19" eb="21">
      <t>モクテキ</t>
    </rPh>
    <rPh sb="24" eb="27">
      <t>ミフキュウ</t>
    </rPh>
    <rPh sb="27" eb="29">
      <t>チイキ</t>
    </rPh>
    <rPh sb="30" eb="32">
      <t>カイショウ</t>
    </rPh>
    <rPh sb="33" eb="35">
      <t>トウゴウ</t>
    </rPh>
    <rPh sb="38" eb="40">
      <t>シセツ</t>
    </rPh>
    <rPh sb="41" eb="44">
      <t>アンテイカ</t>
    </rPh>
    <rPh sb="47" eb="48">
      <t>ト</t>
    </rPh>
    <rPh sb="49" eb="50">
      <t>ク</t>
    </rPh>
    <rPh sb="56" eb="58">
      <t>ジギョウ</t>
    </rPh>
    <rPh sb="58" eb="60">
      <t>ジッシ</t>
    </rPh>
    <rPh sb="63" eb="65">
      <t>チホウ</t>
    </rPh>
    <rPh sb="65" eb="67">
      <t>ショウカン</t>
    </rPh>
    <rPh sb="67" eb="68">
      <t>キン</t>
    </rPh>
    <rPh sb="69" eb="71">
      <t>ゾウカ</t>
    </rPh>
    <rPh sb="73" eb="75">
      <t>ジギョウ</t>
    </rPh>
    <rPh sb="76" eb="78">
      <t>エイゾク</t>
    </rPh>
    <rPh sb="86" eb="88">
      <t>サマザマ</t>
    </rPh>
    <rPh sb="89" eb="91">
      <t>カダイ</t>
    </rPh>
    <rPh sb="92" eb="94">
      <t>ハッセイ</t>
    </rPh>
    <rPh sb="99" eb="101">
      <t>コンゴ</t>
    </rPh>
    <rPh sb="102" eb="104">
      <t>ロウキュウ</t>
    </rPh>
    <rPh sb="104" eb="106">
      <t>シセツ</t>
    </rPh>
    <rPh sb="107" eb="109">
      <t>コウシン</t>
    </rPh>
    <rPh sb="109" eb="110">
      <t>ヒ</t>
    </rPh>
    <rPh sb="110" eb="111">
      <t>ヨウ</t>
    </rPh>
    <rPh sb="111" eb="112">
      <t>ゾウ</t>
    </rPh>
    <rPh sb="113" eb="115">
      <t>シンキ</t>
    </rPh>
    <rPh sb="115" eb="117">
      <t>ジギョウ</t>
    </rPh>
    <rPh sb="118" eb="120">
      <t>ジッシ</t>
    </rPh>
    <rPh sb="121" eb="123">
      <t>ジンコウ</t>
    </rPh>
    <rPh sb="123" eb="125">
      <t>ゲンショウ</t>
    </rPh>
    <rPh sb="126" eb="127">
      <t>トモナ</t>
    </rPh>
    <rPh sb="128" eb="131">
      <t>シヨウリョウ</t>
    </rPh>
    <rPh sb="131" eb="133">
      <t>シュウニュウ</t>
    </rPh>
    <rPh sb="134" eb="136">
      <t>ゲンショウ</t>
    </rPh>
    <rPh sb="137" eb="139">
      <t>シセツ</t>
    </rPh>
    <rPh sb="139" eb="142">
      <t>タイシンカ</t>
    </rPh>
    <rPh sb="143" eb="145">
      <t>スイシン</t>
    </rPh>
    <rPh sb="146" eb="148">
      <t>サイガイ</t>
    </rPh>
    <rPh sb="153" eb="154">
      <t>ソナ</t>
    </rPh>
    <rPh sb="157" eb="159">
      <t>ジギョウ</t>
    </rPh>
    <rPh sb="159" eb="161">
      <t>ケイゾク</t>
    </rPh>
    <rPh sb="165" eb="166">
      <t>サ</t>
    </rPh>
    <rPh sb="169" eb="170">
      <t>トオ</t>
    </rPh>
    <rPh sb="173" eb="175">
      <t>タイオウ</t>
    </rPh>
    <rPh sb="176" eb="177">
      <t>セマ</t>
    </rPh>
    <rPh sb="182" eb="184">
      <t>ヘイセイ</t>
    </rPh>
    <rPh sb="186" eb="188">
      <t>ネンド</t>
    </rPh>
    <rPh sb="188" eb="189">
      <t>マツ</t>
    </rPh>
    <rPh sb="190" eb="192">
      <t>サクテイ</t>
    </rPh>
    <rPh sb="194" eb="196">
      <t>ケイエイ</t>
    </rPh>
    <rPh sb="196" eb="198">
      <t>センリャク</t>
    </rPh>
    <rPh sb="199" eb="201">
      <t>リコウ</t>
    </rPh>
    <rPh sb="202" eb="204">
      <t>テキセイ</t>
    </rPh>
    <rPh sb="205" eb="207">
      <t>ヘンコウ</t>
    </rPh>
    <rPh sb="208" eb="209">
      <t>オコナ</t>
    </rPh>
    <rPh sb="210" eb="212">
      <t>ジギョウ</t>
    </rPh>
    <rPh sb="212" eb="214">
      <t>ケイゾク</t>
    </rPh>
    <rPh sb="215" eb="216">
      <t>ム</t>
    </rPh>
    <rPh sb="218" eb="219">
      <t>スス</t>
    </rPh>
    <rPh sb="223" eb="2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</si>
</sst>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41-4714-B062-68DD70F951E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3D41-4714-B062-68DD70F951E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23.9</c:v>
                </c:pt>
                <c:pt idx="1">
                  <c:v>23.54</c:v>
                </c:pt>
                <c:pt idx="2">
                  <c:v>23.34</c:v>
                </c:pt>
                <c:pt idx="3">
                  <c:v>22.86</c:v>
                </c:pt>
                <c:pt idx="4">
                  <c:v>23.67</c:v>
                </c:pt>
              </c:numCache>
            </c:numRef>
          </c:val>
          <c:extLst>
            <c:ext xmlns:c16="http://schemas.microsoft.com/office/drawing/2014/chart" uri="{C3380CC4-5D6E-409C-BE32-E72D297353CC}">
              <c16:uniqueId val="{00000000-2E0D-45C8-B349-93250B31DFF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2E0D-45C8-B349-93250B31DFF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97.09</c:v>
                </c:pt>
                <c:pt idx="1">
                  <c:v>97.1</c:v>
                </c:pt>
                <c:pt idx="2">
                  <c:v>97.09</c:v>
                </c:pt>
                <c:pt idx="3">
                  <c:v>97.09</c:v>
                </c:pt>
                <c:pt idx="4">
                  <c:v>97.09</c:v>
                </c:pt>
              </c:numCache>
            </c:numRef>
          </c:val>
          <c:extLst>
            <c:ext xmlns:c16="http://schemas.microsoft.com/office/drawing/2014/chart" uri="{C3380CC4-5D6E-409C-BE32-E72D297353CC}">
              <c16:uniqueId val="{00000000-6E8A-4639-92B2-82381023113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6E8A-4639-92B2-82381023113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57.39</c:v>
                </c:pt>
                <c:pt idx="1">
                  <c:v>65.069999999999993</c:v>
                </c:pt>
                <c:pt idx="2">
                  <c:v>63.06</c:v>
                </c:pt>
                <c:pt idx="3">
                  <c:v>70.17</c:v>
                </c:pt>
                <c:pt idx="4">
                  <c:v>73.61</c:v>
                </c:pt>
              </c:numCache>
            </c:numRef>
          </c:val>
          <c:extLst>
            <c:ext xmlns:c16="http://schemas.microsoft.com/office/drawing/2014/chart" uri="{C3380CC4-5D6E-409C-BE32-E72D297353CC}">
              <c16:uniqueId val="{00000000-79B9-404B-A480-56950654650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79B9-404B-A480-56950654650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B6-41AC-A251-4F6B2847130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B6-41AC-A251-4F6B2847130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AB-4E71-8E9C-A418E00DEFD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AB-4E71-8E9C-A418E00DEFD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D6-4FB4-A17E-549BBE28082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D6-4FB4-A17E-549BBE28082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FA-4A07-98A6-42B9E978C88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FA-4A07-98A6-42B9E978C88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1136.02</c:v>
                </c:pt>
                <c:pt idx="1">
                  <c:v>1138.06</c:v>
                </c:pt>
                <c:pt idx="2">
                  <c:v>1046.73</c:v>
                </c:pt>
                <c:pt idx="3">
                  <c:v>1353.72</c:v>
                </c:pt>
                <c:pt idx="4">
                  <c:v>1317.64</c:v>
                </c:pt>
              </c:numCache>
            </c:numRef>
          </c:val>
          <c:extLst>
            <c:ext xmlns:c16="http://schemas.microsoft.com/office/drawing/2014/chart" uri="{C3380CC4-5D6E-409C-BE32-E72D297353CC}">
              <c16:uniqueId val="{00000000-80C7-4DD0-9F9C-D25307E9CD9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80C7-4DD0-9F9C-D25307E9CD9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48.85</c:v>
                </c:pt>
                <c:pt idx="1">
                  <c:v>44.5</c:v>
                </c:pt>
                <c:pt idx="2">
                  <c:v>41.1</c:v>
                </c:pt>
                <c:pt idx="3">
                  <c:v>42.01</c:v>
                </c:pt>
                <c:pt idx="4">
                  <c:v>41.76</c:v>
                </c:pt>
              </c:numCache>
            </c:numRef>
          </c:val>
          <c:extLst>
            <c:ext xmlns:c16="http://schemas.microsoft.com/office/drawing/2014/chart" uri="{C3380CC4-5D6E-409C-BE32-E72D297353CC}">
              <c16:uniqueId val="{00000000-F454-420B-9361-E6C9285322A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F454-420B-9361-E6C9285322A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412.11</c:v>
                </c:pt>
                <c:pt idx="1">
                  <c:v>450.16</c:v>
                </c:pt>
                <c:pt idx="2">
                  <c:v>490.58</c:v>
                </c:pt>
                <c:pt idx="3">
                  <c:v>505.1</c:v>
                </c:pt>
                <c:pt idx="4">
                  <c:v>510.97</c:v>
                </c:pt>
              </c:numCache>
            </c:numRef>
          </c:val>
          <c:extLst>
            <c:ext xmlns:c16="http://schemas.microsoft.com/office/drawing/2014/chart" uri="{C3380CC4-5D6E-409C-BE32-E72D297353CC}">
              <c16:uniqueId val="{00000000-5039-47F1-A8F8-38131192A20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5039-47F1-A8F8-38131192A20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柳津町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3408</v>
      </c>
      <c r="AM8" s="66"/>
      <c r="AN8" s="66"/>
      <c r="AO8" s="66"/>
      <c r="AP8" s="66"/>
      <c r="AQ8" s="66"/>
      <c r="AR8" s="66"/>
      <c r="AS8" s="66"/>
      <c r="AT8" s="65">
        <f>データ!$S$6</f>
        <v>175.82</v>
      </c>
      <c r="AU8" s="65"/>
      <c r="AV8" s="65"/>
      <c r="AW8" s="65"/>
      <c r="AX8" s="65"/>
      <c r="AY8" s="65"/>
      <c r="AZ8" s="65"/>
      <c r="BA8" s="65"/>
      <c r="BB8" s="65">
        <f>データ!$T$6</f>
        <v>19.38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91.4</v>
      </c>
      <c r="Q10" s="65"/>
      <c r="R10" s="65"/>
      <c r="S10" s="65"/>
      <c r="T10" s="65"/>
      <c r="U10" s="65"/>
      <c r="V10" s="65"/>
      <c r="W10" s="66">
        <f>データ!$Q$6</f>
        <v>3730</v>
      </c>
      <c r="X10" s="66"/>
      <c r="Y10" s="66"/>
      <c r="Z10" s="66"/>
      <c r="AA10" s="66"/>
      <c r="AB10" s="66"/>
      <c r="AC10" s="66"/>
      <c r="AD10" s="2"/>
      <c r="AE10" s="2"/>
      <c r="AF10" s="2"/>
      <c r="AG10" s="2"/>
      <c r="AH10" s="2"/>
      <c r="AI10" s="2"/>
      <c r="AJ10" s="2"/>
      <c r="AK10" s="2"/>
      <c r="AL10" s="66">
        <f>データ!$U$6</f>
        <v>3052</v>
      </c>
      <c r="AM10" s="66"/>
      <c r="AN10" s="66"/>
      <c r="AO10" s="66"/>
      <c r="AP10" s="66"/>
      <c r="AQ10" s="66"/>
      <c r="AR10" s="66"/>
      <c r="AS10" s="66"/>
      <c r="AT10" s="65">
        <f>データ!$V$6</f>
        <v>31.68</v>
      </c>
      <c r="AU10" s="65"/>
      <c r="AV10" s="65"/>
      <c r="AW10" s="65"/>
      <c r="AX10" s="65"/>
      <c r="AY10" s="65"/>
      <c r="AZ10" s="65"/>
      <c r="BA10" s="65"/>
      <c r="BB10" s="65">
        <f>データ!$W$6</f>
        <v>96.34</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110</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111</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112</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43</v>
      </c>
      <c r="N85" s="27" t="s">
        <v>42</v>
      </c>
      <c r="O85" s="27" t="str">
        <f>データ!EN6</f>
        <v>【0.54】</v>
      </c>
    </row>
  </sheetData>
  <sheetProtection algorithmName="SHA-512" hashValue="V2+mRADgRSibU2tXyEjHJVC0tnFej3MaOVBVTRqycJ+74XYQMWYtf3/8iWuC09wTVAuOHDPrmPNzHhNuG1x28A==" saltValue="ibJoIECL2jo6iC3nQ7Tec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6" t="s">
        <v>53</v>
      </c>
      <c r="I3" s="77"/>
      <c r="J3" s="77"/>
      <c r="K3" s="77"/>
      <c r="L3" s="77"/>
      <c r="M3" s="77"/>
      <c r="N3" s="77"/>
      <c r="O3" s="77"/>
      <c r="P3" s="77"/>
      <c r="Q3" s="77"/>
      <c r="R3" s="77"/>
      <c r="S3" s="77"/>
      <c r="T3" s="77"/>
      <c r="U3" s="77"/>
      <c r="V3" s="77"/>
      <c r="W3" s="78"/>
      <c r="X3" s="82" t="s">
        <v>54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56</v>
      </c>
      <c r="B4" s="31"/>
      <c r="C4" s="31"/>
      <c r="D4" s="31"/>
      <c r="E4" s="31"/>
      <c r="F4" s="31"/>
      <c r="G4" s="31"/>
      <c r="H4" s="79"/>
      <c r="I4" s="80"/>
      <c r="J4" s="80"/>
      <c r="K4" s="80"/>
      <c r="L4" s="80"/>
      <c r="M4" s="80"/>
      <c r="N4" s="80"/>
      <c r="O4" s="80"/>
      <c r="P4" s="80"/>
      <c r="Q4" s="80"/>
      <c r="R4" s="80"/>
      <c r="S4" s="80"/>
      <c r="T4" s="80"/>
      <c r="U4" s="80"/>
      <c r="V4" s="80"/>
      <c r="W4" s="81"/>
      <c r="X4" s="75" t="s">
        <v>57</v>
      </c>
      <c r="Y4" s="75"/>
      <c r="Z4" s="75"/>
      <c r="AA4" s="75"/>
      <c r="AB4" s="75"/>
      <c r="AC4" s="75"/>
      <c r="AD4" s="75"/>
      <c r="AE4" s="75"/>
      <c r="AF4" s="75"/>
      <c r="AG4" s="75"/>
      <c r="AH4" s="75"/>
      <c r="AI4" s="75" t="s">
        <v>58</v>
      </c>
      <c r="AJ4" s="75"/>
      <c r="AK4" s="75"/>
      <c r="AL4" s="75"/>
      <c r="AM4" s="75"/>
      <c r="AN4" s="75"/>
      <c r="AO4" s="75"/>
      <c r="AP4" s="75"/>
      <c r="AQ4" s="75"/>
      <c r="AR4" s="75"/>
      <c r="AS4" s="75"/>
      <c r="AT4" s="75" t="s">
        <v>59</v>
      </c>
      <c r="AU4" s="75"/>
      <c r="AV4" s="75"/>
      <c r="AW4" s="75"/>
      <c r="AX4" s="75"/>
      <c r="AY4" s="75"/>
      <c r="AZ4" s="75"/>
      <c r="BA4" s="75"/>
      <c r="BB4" s="75"/>
      <c r="BC4" s="75"/>
      <c r="BD4" s="75"/>
      <c r="BE4" s="75" t="s">
        <v>60</v>
      </c>
      <c r="BF4" s="75"/>
      <c r="BG4" s="75"/>
      <c r="BH4" s="75"/>
      <c r="BI4" s="75"/>
      <c r="BJ4" s="75"/>
      <c r="BK4" s="75"/>
      <c r="BL4" s="75"/>
      <c r="BM4" s="75"/>
      <c r="BN4" s="75"/>
      <c r="BO4" s="75"/>
      <c r="BP4" s="75" t="s">
        <v>61</v>
      </c>
      <c r="BQ4" s="75"/>
      <c r="BR4" s="75"/>
      <c r="BS4" s="75"/>
      <c r="BT4" s="75"/>
      <c r="BU4" s="75"/>
      <c r="BV4" s="75"/>
      <c r="BW4" s="75"/>
      <c r="BX4" s="75"/>
      <c r="BY4" s="75"/>
      <c r="BZ4" s="75"/>
      <c r="CA4" s="75" t="s">
        <v>62</v>
      </c>
      <c r="CB4" s="75"/>
      <c r="CC4" s="75"/>
      <c r="CD4" s="75"/>
      <c r="CE4" s="75"/>
      <c r="CF4" s="75"/>
      <c r="CG4" s="75"/>
      <c r="CH4" s="75"/>
      <c r="CI4" s="75"/>
      <c r="CJ4" s="75"/>
      <c r="CK4" s="75"/>
      <c r="CL4" s="75" t="s">
        <v>63</v>
      </c>
      <c r="CM4" s="75"/>
      <c r="CN4" s="75"/>
      <c r="CO4" s="75"/>
      <c r="CP4" s="75"/>
      <c r="CQ4" s="75"/>
      <c r="CR4" s="75"/>
      <c r="CS4" s="75"/>
      <c r="CT4" s="75"/>
      <c r="CU4" s="75"/>
      <c r="CV4" s="75"/>
      <c r="CW4" s="75" t="s">
        <v>64</v>
      </c>
      <c r="CX4" s="75"/>
      <c r="CY4" s="75"/>
      <c r="CZ4" s="75"/>
      <c r="DA4" s="75"/>
      <c r="DB4" s="75"/>
      <c r="DC4" s="75"/>
      <c r="DD4" s="75"/>
      <c r="DE4" s="75"/>
      <c r="DF4" s="75"/>
      <c r="DG4" s="75"/>
      <c r="DH4" s="75" t="s">
        <v>65</v>
      </c>
      <c r="DI4" s="75"/>
      <c r="DJ4" s="75"/>
      <c r="DK4" s="75"/>
      <c r="DL4" s="75"/>
      <c r="DM4" s="75"/>
      <c r="DN4" s="75"/>
      <c r="DO4" s="75"/>
      <c r="DP4" s="75"/>
      <c r="DQ4" s="75"/>
      <c r="DR4" s="75"/>
      <c r="DS4" s="75" t="s">
        <v>66</v>
      </c>
      <c r="DT4" s="75"/>
      <c r="DU4" s="75"/>
      <c r="DV4" s="75"/>
      <c r="DW4" s="75"/>
      <c r="DX4" s="75"/>
      <c r="DY4" s="75"/>
      <c r="DZ4" s="75"/>
      <c r="EA4" s="75"/>
      <c r="EB4" s="75"/>
      <c r="EC4" s="75"/>
      <c r="ED4" s="75" t="s">
        <v>67</v>
      </c>
      <c r="EE4" s="75"/>
      <c r="EF4" s="75"/>
      <c r="EG4" s="75"/>
      <c r="EH4" s="75"/>
      <c r="EI4" s="75"/>
      <c r="EJ4" s="75"/>
      <c r="EK4" s="75"/>
      <c r="EL4" s="75"/>
      <c r="EM4" s="75"/>
      <c r="EN4" s="75"/>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2018</v>
      </c>
      <c r="C6" s="34">
        <f t="shared" ref="C6:W6" si="3">C7</f>
        <v>74233</v>
      </c>
      <c r="D6" s="34">
        <f t="shared" si="3"/>
        <v>47</v>
      </c>
      <c r="E6" s="34">
        <f t="shared" si="3"/>
        <v>1</v>
      </c>
      <c r="F6" s="34">
        <f t="shared" si="3"/>
        <v>0</v>
      </c>
      <c r="G6" s="34">
        <f t="shared" si="3"/>
        <v>0</v>
      </c>
      <c r="H6" s="34" t="str">
        <f t="shared" si="3"/>
        <v>福島県　柳津町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91.4</v>
      </c>
      <c r="Q6" s="35">
        <f t="shared" si="3"/>
        <v>3730</v>
      </c>
      <c r="R6" s="35">
        <f t="shared" si="3"/>
        <v>3408</v>
      </c>
      <c r="S6" s="35">
        <f t="shared" si="3"/>
        <v>175.82</v>
      </c>
      <c r="T6" s="35">
        <f t="shared" si="3"/>
        <v>19.38</v>
      </c>
      <c r="U6" s="35">
        <f t="shared" si="3"/>
        <v>3052</v>
      </c>
      <c r="V6" s="35">
        <f t="shared" si="3"/>
        <v>31.68</v>
      </c>
      <c r="W6" s="35">
        <f t="shared" si="3"/>
        <v>96.34</v>
      </c>
      <c r="X6" s="36">
        <f>IF(X7="",NA(),X7)</f>
        <v>57.39</v>
      </c>
      <c r="Y6" s="36">
        <f t="shared" ref="Y6:AG6" si="4">IF(Y7="",NA(),Y7)</f>
        <v>65.069999999999993</v>
      </c>
      <c r="Z6" s="36">
        <f t="shared" si="4"/>
        <v>63.06</v>
      </c>
      <c r="AA6" s="36">
        <f t="shared" si="4"/>
        <v>70.17</v>
      </c>
      <c r="AB6" s="36">
        <f t="shared" si="4"/>
        <v>73.61</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1136.02</v>
      </c>
      <c r="BF6" s="36">
        <f t="shared" ref="BF6:BN6" si="7">IF(BF7="",NA(),BF7)</f>
        <v>1138.06</v>
      </c>
      <c r="BG6" s="36">
        <f t="shared" si="7"/>
        <v>1046.73</v>
      </c>
      <c r="BH6" s="36">
        <f t="shared" si="7"/>
        <v>1353.72</v>
      </c>
      <c r="BI6" s="36">
        <f t="shared" si="7"/>
        <v>1317.64</v>
      </c>
      <c r="BJ6" s="36">
        <f t="shared" si="7"/>
        <v>1125.69</v>
      </c>
      <c r="BK6" s="36">
        <f t="shared" si="7"/>
        <v>1134.67</v>
      </c>
      <c r="BL6" s="36">
        <f t="shared" si="7"/>
        <v>1144.79</v>
      </c>
      <c r="BM6" s="36">
        <f t="shared" si="7"/>
        <v>1061.58</v>
      </c>
      <c r="BN6" s="36">
        <f t="shared" si="7"/>
        <v>1007.7</v>
      </c>
      <c r="BO6" s="35" t="str">
        <f>IF(BO7="","",IF(BO7="-","【-】","【"&amp;SUBSTITUTE(TEXT(BO7,"#,##0.00"),"-","△")&amp;"】"))</f>
        <v>【1,074.14】</v>
      </c>
      <c r="BP6" s="36">
        <f>IF(BP7="",NA(),BP7)</f>
        <v>48.85</v>
      </c>
      <c r="BQ6" s="36">
        <f t="shared" ref="BQ6:BY6" si="8">IF(BQ7="",NA(),BQ7)</f>
        <v>44.5</v>
      </c>
      <c r="BR6" s="36">
        <f t="shared" si="8"/>
        <v>41.1</v>
      </c>
      <c r="BS6" s="36">
        <f t="shared" si="8"/>
        <v>42.01</v>
      </c>
      <c r="BT6" s="36">
        <f t="shared" si="8"/>
        <v>41.76</v>
      </c>
      <c r="BU6" s="36">
        <f t="shared" si="8"/>
        <v>46.48</v>
      </c>
      <c r="BV6" s="36">
        <f t="shared" si="8"/>
        <v>40.6</v>
      </c>
      <c r="BW6" s="36">
        <f t="shared" si="8"/>
        <v>56.04</v>
      </c>
      <c r="BX6" s="36">
        <f t="shared" si="8"/>
        <v>58.52</v>
      </c>
      <c r="BY6" s="36">
        <f t="shared" si="8"/>
        <v>59.22</v>
      </c>
      <c r="BZ6" s="35" t="str">
        <f>IF(BZ7="","",IF(BZ7="-","【-】","【"&amp;SUBSTITUTE(TEXT(BZ7,"#,##0.00"),"-","△")&amp;"】"))</f>
        <v>【54.36】</v>
      </c>
      <c r="CA6" s="36">
        <f>IF(CA7="",NA(),CA7)</f>
        <v>412.11</v>
      </c>
      <c r="CB6" s="36">
        <f t="shared" ref="CB6:CJ6" si="9">IF(CB7="",NA(),CB7)</f>
        <v>450.16</v>
      </c>
      <c r="CC6" s="36">
        <f t="shared" si="9"/>
        <v>490.58</v>
      </c>
      <c r="CD6" s="36">
        <f t="shared" si="9"/>
        <v>505.1</v>
      </c>
      <c r="CE6" s="36">
        <f t="shared" si="9"/>
        <v>510.97</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23.9</v>
      </c>
      <c r="CM6" s="36">
        <f t="shared" ref="CM6:CU6" si="10">IF(CM7="",NA(),CM7)</f>
        <v>23.54</v>
      </c>
      <c r="CN6" s="36">
        <f t="shared" si="10"/>
        <v>23.34</v>
      </c>
      <c r="CO6" s="36">
        <f t="shared" si="10"/>
        <v>22.86</v>
      </c>
      <c r="CP6" s="36">
        <f t="shared" si="10"/>
        <v>23.67</v>
      </c>
      <c r="CQ6" s="36">
        <f t="shared" si="10"/>
        <v>57.43</v>
      </c>
      <c r="CR6" s="36">
        <f t="shared" si="10"/>
        <v>57.29</v>
      </c>
      <c r="CS6" s="36">
        <f t="shared" si="10"/>
        <v>55.9</v>
      </c>
      <c r="CT6" s="36">
        <f t="shared" si="10"/>
        <v>57.3</v>
      </c>
      <c r="CU6" s="36">
        <f t="shared" si="10"/>
        <v>56.76</v>
      </c>
      <c r="CV6" s="35" t="str">
        <f>IF(CV7="","",IF(CV7="-","【-】","【"&amp;SUBSTITUTE(TEXT(CV7,"#,##0.00"),"-","△")&amp;"】"))</f>
        <v>【55.95】</v>
      </c>
      <c r="CW6" s="36">
        <f>IF(CW7="",NA(),CW7)</f>
        <v>97.09</v>
      </c>
      <c r="CX6" s="36">
        <f t="shared" ref="CX6:DF6" si="11">IF(CX7="",NA(),CX7)</f>
        <v>97.1</v>
      </c>
      <c r="CY6" s="36">
        <f t="shared" si="11"/>
        <v>97.09</v>
      </c>
      <c r="CZ6" s="36">
        <f t="shared" si="11"/>
        <v>97.09</v>
      </c>
      <c r="DA6" s="36">
        <f t="shared" si="11"/>
        <v>97.09</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74233</v>
      </c>
      <c r="D7" s="38">
        <v>47</v>
      </c>
      <c r="E7" s="38">
        <v>1</v>
      </c>
      <c r="F7" s="38">
        <v>0</v>
      </c>
      <c r="G7" s="38">
        <v>0</v>
      </c>
      <c r="H7" s="38" t="s">
        <v>97</v>
      </c>
      <c r="I7" s="38" t="s">
        <v>98</v>
      </c>
      <c r="J7" s="38" t="s">
        <v>99</v>
      </c>
      <c r="K7" s="38" t="s">
        <v>100</v>
      </c>
      <c r="L7" s="38" t="s">
        <v>101</v>
      </c>
      <c r="M7" s="38" t="s">
        <v>102</v>
      </c>
      <c r="N7" s="39" t="s">
        <v>103</v>
      </c>
      <c r="O7" s="39" t="s">
        <v>104</v>
      </c>
      <c r="P7" s="39">
        <v>91.4</v>
      </c>
      <c r="Q7" s="39">
        <v>3730</v>
      </c>
      <c r="R7" s="39">
        <v>3408</v>
      </c>
      <c r="S7" s="39">
        <v>175.82</v>
      </c>
      <c r="T7" s="39">
        <v>19.38</v>
      </c>
      <c r="U7" s="39">
        <v>3052</v>
      </c>
      <c r="V7" s="39">
        <v>31.68</v>
      </c>
      <c r="W7" s="39">
        <v>96.34</v>
      </c>
      <c r="X7" s="39">
        <v>57.39</v>
      </c>
      <c r="Y7" s="39">
        <v>65.069999999999993</v>
      </c>
      <c r="Z7" s="39">
        <v>63.06</v>
      </c>
      <c r="AA7" s="39">
        <v>70.17</v>
      </c>
      <c r="AB7" s="39">
        <v>73.61</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1136.02</v>
      </c>
      <c r="BF7" s="39">
        <v>1138.06</v>
      </c>
      <c r="BG7" s="39">
        <v>1046.73</v>
      </c>
      <c r="BH7" s="39">
        <v>1353.72</v>
      </c>
      <c r="BI7" s="39">
        <v>1317.64</v>
      </c>
      <c r="BJ7" s="39">
        <v>1125.69</v>
      </c>
      <c r="BK7" s="39">
        <v>1134.67</v>
      </c>
      <c r="BL7" s="39">
        <v>1144.79</v>
      </c>
      <c r="BM7" s="39">
        <v>1061.58</v>
      </c>
      <c r="BN7" s="39">
        <v>1007.7</v>
      </c>
      <c r="BO7" s="39">
        <v>1074.1400000000001</v>
      </c>
      <c r="BP7" s="39">
        <v>48.85</v>
      </c>
      <c r="BQ7" s="39">
        <v>44.5</v>
      </c>
      <c r="BR7" s="39">
        <v>41.1</v>
      </c>
      <c r="BS7" s="39">
        <v>42.01</v>
      </c>
      <c r="BT7" s="39">
        <v>41.76</v>
      </c>
      <c r="BU7" s="39">
        <v>46.48</v>
      </c>
      <c r="BV7" s="39">
        <v>40.6</v>
      </c>
      <c r="BW7" s="39">
        <v>56.04</v>
      </c>
      <c r="BX7" s="39">
        <v>58.52</v>
      </c>
      <c r="BY7" s="39">
        <v>59.22</v>
      </c>
      <c r="BZ7" s="39">
        <v>54.36</v>
      </c>
      <c r="CA7" s="39">
        <v>412.11</v>
      </c>
      <c r="CB7" s="39">
        <v>450.16</v>
      </c>
      <c r="CC7" s="39">
        <v>490.58</v>
      </c>
      <c r="CD7" s="39">
        <v>505.1</v>
      </c>
      <c r="CE7" s="39">
        <v>510.97</v>
      </c>
      <c r="CF7" s="39">
        <v>376.61</v>
      </c>
      <c r="CG7" s="39">
        <v>440.03</v>
      </c>
      <c r="CH7" s="39">
        <v>304.35000000000002</v>
      </c>
      <c r="CI7" s="39">
        <v>296.3</v>
      </c>
      <c r="CJ7" s="39">
        <v>292.89999999999998</v>
      </c>
      <c r="CK7" s="39">
        <v>296.39999999999998</v>
      </c>
      <c r="CL7" s="39">
        <v>23.9</v>
      </c>
      <c r="CM7" s="39">
        <v>23.54</v>
      </c>
      <c r="CN7" s="39">
        <v>23.34</v>
      </c>
      <c r="CO7" s="39">
        <v>22.86</v>
      </c>
      <c r="CP7" s="39">
        <v>23.67</v>
      </c>
      <c r="CQ7" s="39">
        <v>57.43</v>
      </c>
      <c r="CR7" s="39">
        <v>57.29</v>
      </c>
      <c r="CS7" s="39">
        <v>55.9</v>
      </c>
      <c r="CT7" s="39">
        <v>57.3</v>
      </c>
      <c r="CU7" s="39">
        <v>56.76</v>
      </c>
      <c r="CV7" s="39">
        <v>55.95</v>
      </c>
      <c r="CW7" s="39">
        <v>97.09</v>
      </c>
      <c r="CX7" s="39">
        <v>97.1</v>
      </c>
      <c r="CY7" s="39">
        <v>97.09</v>
      </c>
      <c r="CZ7" s="39">
        <v>97.09</v>
      </c>
      <c r="DA7" s="39">
        <v>97.09</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箕田 誠也</cp:lastModifiedBy>
  <dcterms:created xsi:type="dcterms:W3CDTF">2019-12-05T04:35:57Z</dcterms:created>
  <dcterms:modified xsi:type="dcterms:W3CDTF">2020-01-30T06:32:40Z</dcterms:modified>
  <cp:category/>
</cp:coreProperties>
</file>