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e4GW2zgw24y93uKssfaztUHQWlNaXtiFJ1ORxvKvu/quWpvSzp2mZj1VACOtNAKAccVNrWyNWRz7TudcHKjCw==" workbookSaltValue="BQo522acv2Uxs5FS+KfbS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<sst xmlns="http://schemas.openxmlformats.org/spreadsheetml/2006/main" count="220" uniqueCount="107">
  <si>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</si>
  <si>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</si>
  <si>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</si>
  <si>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</si>
  <si>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</si>
  <si>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</si>
  <si>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</si>
  <si>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</si>
  <si>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</si>
  <si>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</si>
  <si>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</si>
  <si>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</si>
  <si>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</si>
  <si>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</si>
  <si>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</si>
  <si>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</si>
  <si>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</si>
  <si>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</si>
  <si>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</si>
  <si>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</si>
  <si>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</si>
  <si>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</si>
  <si>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</si>
  <si>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</si>
  <si>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</si>
  <si>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</si>
  <si>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</si>
  <si>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</si>
  <si>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</si>
  <si>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</si>
  <si>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</si>
  <si>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</si>
  <si>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</si>
  <si>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</si>
  <si>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</si>
  <si>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</si>
  <si>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</si>
  <si>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</si>
  <si>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</si>
  <si>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</si>
  <si>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</si>
  <si>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</si>
  <si>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</si>
  <si>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</si>
  <si>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</si>
  <si>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</si>
  <si>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</si>
  <si>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</si>
  <si>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</si>
  <si>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</si>
  <si>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</si>
  <si>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</si>
  <si>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</si>
  <si>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</si>
  <si>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</si>
  <si>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</si>
  <si>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</si>
  <si>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</si>
  <si>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</si>
  <si>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</si>
  <si>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</si>
  <si>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</si>
  <si>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</si>
  <si>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</si>
  <si>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</si>
  <si>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</si>
  <si>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</si>
  <si>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</si>
  <si>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</si>
  <si>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</si>
  <si>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</si>
  <si>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</si>
  <si>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</si>
  <si>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</si>
  <si>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</si>
  <si>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</si>
  <si>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</si>
  <si>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</si>
  <si>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</si>
  <si>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</si>
  <si>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</si>
  <si>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</si>
  <si>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</si>
  <si>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</si>
  <si>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</si>
  <si>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</si>
  <si>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</si>
  <si>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</si>
  <si>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</si>
  <si>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</si>
  <si>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</si>
  <si>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</si>
  <si>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</si>
  <si>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</si>
  <si>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</si>
  <si>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</si>
  <si>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</si>
  <si>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</si>
  <si>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</si>
  <si>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</si>
  <si>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</si>
  <si>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</si>
  <si>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</si>
  <si>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</si>
  <si>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第３次拡張事業（昭和53年～昭和62年）で整備した資産が法定耐用年数に近づいたため、有形固定資産減価償却率が高くなっている。　
　管路更新率が類似団体平均値の２倍超と高かったため、管路経年化率は平成29年度と比べ1.95％低くなったものの、依然として類似団体平均値を大きく上回るため、今後も更新を進めなければならない。</t>
    <rPh sb="66" eb="68">
      <t>カンロ</t>
    </rPh>
    <rPh sb="68" eb="70">
      <t>コウシン</t>
    </rPh>
    <rPh sb="70" eb="71">
      <t>リツ</t>
    </rPh>
    <rPh sb="82" eb="83">
      <t>チョウ</t>
    </rPh>
    <rPh sb="84" eb="85">
      <t>タカ</t>
    </rPh>
    <rPh sb="98" eb="100">
      <t>ヘイセイ</t>
    </rPh>
    <rPh sb="102" eb="104">
      <t>ネンド</t>
    </rPh>
    <rPh sb="105" eb="106">
      <t>クラ</t>
    </rPh>
    <rPh sb="112" eb="113">
      <t>ヒク</t>
    </rPh>
    <rPh sb="121" eb="123">
      <t>イゼン</t>
    </rPh>
    <rPh sb="134" eb="135">
      <t>オオ</t>
    </rPh>
    <rPh sb="137" eb="139">
      <t>ウワマワ</t>
    </rPh>
    <phoneticPr fontId="16"/>
  </si>
  <si>
    <t>　現在のところ黒字が続いており、経営の健全性については良好といえる。
　しかし、施設や管路の老朽化が進んでおり、優先順位や施設の統廃合等適切な投資規模を予測して計画的な更新事業を行っていかなければならない。
　そのためには多額の費用が必要となるが、人口減少や節水意識の高まりにより収入の増加は見込めないため、今後も経費の削減に努めるほか、新規の企業債借入や料金改定等の財源確保についても検討が必要と思われる。</t>
    <rPh sb="7" eb="9">
      <t>クロジ</t>
    </rPh>
    <rPh sb="10" eb="11">
      <t>ツヅ</t>
    </rPh>
    <rPh sb="27" eb="29">
      <t>リョウコウ</t>
    </rPh>
    <rPh sb="111" eb="113">
      <t>タガク</t>
    </rPh>
    <rPh sb="114" eb="116">
      <t>ヒヨウ</t>
    </rPh>
    <rPh sb="117" eb="119">
      <t>ヒツヨウ</t>
    </rPh>
    <rPh sb="129" eb="131">
      <t>セッスイ</t>
    </rPh>
    <rPh sb="131" eb="133">
      <t>イシキ</t>
    </rPh>
    <rPh sb="134" eb="135">
      <t>タカ</t>
    </rPh>
    <rPh sb="154" eb="156">
      <t>コンゴ</t>
    </rPh>
    <rPh sb="184" eb="186">
      <t>ザイゲン</t>
    </rPh>
    <rPh sb="186" eb="188">
      <t>カクホ</t>
    </rPh>
    <phoneticPr fontId="16"/>
  </si>
  <si>
    <t>　経常収支比率、流動比率、料金回収率とも100％を超えており、累積欠損もなく、経営は黒字となっている。
　企業債残高対給水収益比率については、ここ数年新たな企業債借入れを行っていないため類似団体平均値の二分の一以下と低く、企業債残高の割合は少ない。
　効率性については、水源から配水池までの導水管に大規模な漏水があったこと等により、施設利用率は類似団体平均値を大きく下回ったが、有収率は、漏水多発地区の配水管を更新したことから、類似団体平均値を上回ることができた。　</t>
    <rPh sb="8" eb="10">
      <t>リュウドウ</t>
    </rPh>
    <rPh sb="10" eb="12">
      <t>ヒリツ</t>
    </rPh>
    <rPh sb="13" eb="15">
      <t>リョウキン</t>
    </rPh>
    <rPh sb="15" eb="17">
      <t>カイシュウ</t>
    </rPh>
    <rPh sb="17" eb="18">
      <t>リツ</t>
    </rPh>
    <rPh sb="25" eb="26">
      <t>コ</t>
    </rPh>
    <rPh sb="39" eb="41">
      <t>ケイエイ</t>
    </rPh>
    <rPh sb="42" eb="44">
      <t>クロジ</t>
    </rPh>
    <rPh sb="73" eb="75">
      <t>スウネン</t>
    </rPh>
    <rPh sb="93" eb="95">
      <t>ルイジ</t>
    </rPh>
    <rPh sb="95" eb="97">
      <t>ダンタイ</t>
    </rPh>
    <rPh sb="97" eb="100">
      <t>ヘイキンチ</t>
    </rPh>
    <rPh sb="101" eb="103">
      <t>ニブン</t>
    </rPh>
    <rPh sb="104" eb="107">
      <t>イチイカ</t>
    </rPh>
    <rPh sb="108" eb="109">
      <t>ヒク</t>
    </rPh>
    <rPh sb="149" eb="152">
      <t>ダイキボ</t>
    </rPh>
    <rPh sb="180" eb="181">
      <t>オオ</t>
    </rPh>
    <rPh sb="194" eb="196">
      <t>ロウスイ</t>
    </rPh>
    <rPh sb="196" eb="198">
      <t>タハツ</t>
    </rPh>
    <rPh sb="198" eb="200">
      <t>チク</t>
    </rPh>
    <rPh sb="201" eb="204">
      <t>ハイスイカン</t>
    </rPh>
    <rPh sb="205" eb="207">
      <t>コウシン</t>
    </rPh>
    <rPh sb="222" eb="224">
      <t>ウワマワ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</si>
</sst>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0.19</c:v>
                </c:pt>
                <c:pt idx="1">
                  <c:v>0.25</c:v>
                </c:pt>
                <c:pt idx="2">
                  <c:v>0.03</c:v>
                </c:pt>
                <c:pt idx="3">
                  <c:v>0.44</c:v>
                </c:pt>
                <c:pt idx="4">
                  <c:v>1.1299999999999999</c:v>
                </c:pt>
              </c:numCache>
            </c:numRef>
          </c:val>
          <c:extLst xmlns:c16r2="http://schemas.microsoft.com/office/drawing/2015/06/chart">
            <c:ext xmlns:c16="http://schemas.microsoft.com/office/drawing/2014/chart" uri="{C3380CC4-5D6E-409C-BE32-E72D297353CC}">
              <c16:uniqueId val="{00000000-0684-41FE-9A30-E503EE3EAF4E}"/>
            </c:ext>
          </c:extLst>
        </c:ser>
        <c:dLbls>
          <c:showLegendKey val="0"/>
          <c:showVal val="0"/>
          <c:showCatName val="0"/>
          <c:showSerName val="0"/>
          <c:showPercent val="0"/>
          <c:showBubbleSize val="0"/>
        </c:dLbls>
        <c:gapWidth val="150"/>
        <c:axId val="146175104"/>
        <c:axId val="1461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0684-41FE-9A30-E503EE3EAF4E}"/>
            </c:ext>
          </c:extLst>
        </c:ser>
        <c:dLbls>
          <c:showLegendKey val="0"/>
          <c:showVal val="0"/>
          <c:showCatName val="0"/>
          <c:showSerName val="0"/>
          <c:showPercent val="0"/>
          <c:showBubbleSize val="0"/>
        </c:dLbls>
        <c:marker val="1"/>
        <c:smooth val="0"/>
        <c:axId val="146175104"/>
        <c:axId val="146177024"/>
      </c:lineChart>
      <c:dateAx>
        <c:axId val="146175104"/>
        <c:scaling>
          <c:orientation val="minMax"/>
        </c:scaling>
        <c:delete val="1"/>
        <c:axPos val="b"/>
        <c:numFmt formatCode="ge" sourceLinked="1"/>
        <c:majorTickMark val="none"/>
        <c:minorTickMark val="none"/>
        <c:tickLblPos val="none"/>
        <c:crossAx val="146177024"/>
        <c:crosses val="autoZero"/>
        <c:auto val="1"/>
        <c:lblOffset val="100"/>
        <c:baseTimeUnit val="years"/>
      </c:dateAx>
      <c:valAx>
        <c:axId val="1461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44.27</c:v>
                </c:pt>
                <c:pt idx="1">
                  <c:v>42.66</c:v>
                </c:pt>
                <c:pt idx="2">
                  <c:v>58.17</c:v>
                </c:pt>
                <c:pt idx="3">
                  <c:v>58.88</c:v>
                </c:pt>
                <c:pt idx="4">
                  <c:v>31.19</c:v>
                </c:pt>
              </c:numCache>
            </c:numRef>
          </c:val>
          <c:extLst xmlns:c16r2="http://schemas.microsoft.com/office/drawing/2015/06/chart">
            <c:ext xmlns:c16="http://schemas.microsoft.com/office/drawing/2014/chart" uri="{C3380CC4-5D6E-409C-BE32-E72D297353CC}">
              <c16:uniqueId val="{00000000-BCC0-4C08-877C-332BC623C3DA}"/>
            </c:ext>
          </c:extLst>
        </c:ser>
        <c:dLbls>
          <c:showLegendKey val="0"/>
          <c:showVal val="0"/>
          <c:showCatName val="0"/>
          <c:showSerName val="0"/>
          <c:showPercent val="0"/>
          <c:showBubbleSize val="0"/>
        </c:dLbls>
        <c:gapWidth val="150"/>
        <c:axId val="147110912"/>
        <c:axId val="1471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BCC0-4C08-877C-332BC623C3DA}"/>
            </c:ext>
          </c:extLst>
        </c:ser>
        <c:dLbls>
          <c:showLegendKey val="0"/>
          <c:showVal val="0"/>
          <c:showCatName val="0"/>
          <c:showSerName val="0"/>
          <c:showPercent val="0"/>
          <c:showBubbleSize val="0"/>
        </c:dLbls>
        <c:marker val="1"/>
        <c:smooth val="0"/>
        <c:axId val="147110912"/>
        <c:axId val="147117184"/>
      </c:lineChart>
      <c:dateAx>
        <c:axId val="147110912"/>
        <c:scaling>
          <c:orientation val="minMax"/>
        </c:scaling>
        <c:delete val="1"/>
        <c:axPos val="b"/>
        <c:numFmt formatCode="ge" sourceLinked="1"/>
        <c:majorTickMark val="none"/>
        <c:minorTickMark val="none"/>
        <c:tickLblPos val="none"/>
        <c:crossAx val="147117184"/>
        <c:crosses val="autoZero"/>
        <c:auto val="1"/>
        <c:lblOffset val="100"/>
        <c:baseTimeUnit val="years"/>
      </c:dateAx>
      <c:valAx>
        <c:axId val="1471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80.459999999999994</c:v>
                </c:pt>
                <c:pt idx="1">
                  <c:v>80.52</c:v>
                </c:pt>
                <c:pt idx="2">
                  <c:v>80.540000000000006</c:v>
                </c:pt>
                <c:pt idx="3">
                  <c:v>80.91</c:v>
                </c:pt>
                <c:pt idx="4">
                  <c:v>82.29</c:v>
                </c:pt>
              </c:numCache>
            </c:numRef>
          </c:val>
          <c:extLst xmlns:c16r2="http://schemas.microsoft.com/office/drawing/2015/06/chart">
            <c:ext xmlns:c16="http://schemas.microsoft.com/office/drawing/2014/chart" uri="{C3380CC4-5D6E-409C-BE32-E72D297353CC}">
              <c16:uniqueId val="{00000000-BBA0-4D9E-8314-FC112EC76584}"/>
            </c:ext>
          </c:extLst>
        </c:ser>
        <c:dLbls>
          <c:showLegendKey val="0"/>
          <c:showVal val="0"/>
          <c:showCatName val="0"/>
          <c:showSerName val="0"/>
          <c:showPercent val="0"/>
          <c:showBubbleSize val="0"/>
        </c:dLbls>
        <c:gapWidth val="150"/>
        <c:axId val="147164544"/>
        <c:axId val="14717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BBA0-4D9E-8314-FC112EC76584}"/>
            </c:ext>
          </c:extLst>
        </c:ser>
        <c:dLbls>
          <c:showLegendKey val="0"/>
          <c:showVal val="0"/>
          <c:showCatName val="0"/>
          <c:showSerName val="0"/>
          <c:showPercent val="0"/>
          <c:showBubbleSize val="0"/>
        </c:dLbls>
        <c:marker val="1"/>
        <c:smooth val="0"/>
        <c:axId val="147164544"/>
        <c:axId val="147170816"/>
      </c:lineChart>
      <c:dateAx>
        <c:axId val="147164544"/>
        <c:scaling>
          <c:orientation val="minMax"/>
        </c:scaling>
        <c:delete val="1"/>
        <c:axPos val="b"/>
        <c:numFmt formatCode="ge" sourceLinked="1"/>
        <c:majorTickMark val="none"/>
        <c:minorTickMark val="none"/>
        <c:tickLblPos val="none"/>
        <c:crossAx val="147170816"/>
        <c:crosses val="autoZero"/>
        <c:auto val="1"/>
        <c:lblOffset val="100"/>
        <c:baseTimeUnit val="years"/>
      </c:dateAx>
      <c:valAx>
        <c:axId val="14717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116.06</c:v>
                </c:pt>
                <c:pt idx="1">
                  <c:v>114.81</c:v>
                </c:pt>
                <c:pt idx="2">
                  <c:v>114.86</c:v>
                </c:pt>
                <c:pt idx="3">
                  <c:v>114.6</c:v>
                </c:pt>
                <c:pt idx="4">
                  <c:v>112.96</c:v>
                </c:pt>
              </c:numCache>
            </c:numRef>
          </c:val>
          <c:extLst xmlns:c16r2="http://schemas.microsoft.com/office/drawing/2015/06/chart">
            <c:ext xmlns:c16="http://schemas.microsoft.com/office/drawing/2014/chart" uri="{C3380CC4-5D6E-409C-BE32-E72D297353CC}">
              <c16:uniqueId val="{00000000-4988-48E3-B628-74169188034B}"/>
            </c:ext>
          </c:extLst>
        </c:ser>
        <c:dLbls>
          <c:showLegendKey val="0"/>
          <c:showVal val="0"/>
          <c:showCatName val="0"/>
          <c:showSerName val="0"/>
          <c:showPercent val="0"/>
          <c:showBubbleSize val="0"/>
        </c:dLbls>
        <c:gapWidth val="150"/>
        <c:axId val="146474496"/>
        <c:axId val="14647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4988-48E3-B628-74169188034B}"/>
            </c:ext>
          </c:extLst>
        </c:ser>
        <c:dLbls>
          <c:showLegendKey val="0"/>
          <c:showVal val="0"/>
          <c:showCatName val="0"/>
          <c:showSerName val="0"/>
          <c:showPercent val="0"/>
          <c:showBubbleSize val="0"/>
        </c:dLbls>
        <c:marker val="1"/>
        <c:smooth val="0"/>
        <c:axId val="146474496"/>
        <c:axId val="146476416"/>
      </c:lineChart>
      <c:dateAx>
        <c:axId val="146474496"/>
        <c:scaling>
          <c:orientation val="minMax"/>
        </c:scaling>
        <c:delete val="1"/>
        <c:axPos val="b"/>
        <c:numFmt formatCode="ge" sourceLinked="1"/>
        <c:majorTickMark val="none"/>
        <c:minorTickMark val="none"/>
        <c:tickLblPos val="none"/>
        <c:crossAx val="146476416"/>
        <c:crosses val="autoZero"/>
        <c:auto val="1"/>
        <c:lblOffset val="100"/>
        <c:baseTimeUnit val="years"/>
      </c:dateAx>
      <c:valAx>
        <c:axId val="14647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4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52.06</c:v>
                </c:pt>
                <c:pt idx="1">
                  <c:v>53.86</c:v>
                </c:pt>
                <c:pt idx="2">
                  <c:v>55.37</c:v>
                </c:pt>
                <c:pt idx="3">
                  <c:v>56.83</c:v>
                </c:pt>
                <c:pt idx="4">
                  <c:v>57.78</c:v>
                </c:pt>
              </c:numCache>
            </c:numRef>
          </c:val>
          <c:extLst xmlns:c16r2="http://schemas.microsoft.com/office/drawing/2015/06/chart">
            <c:ext xmlns:c16="http://schemas.microsoft.com/office/drawing/2014/chart" uri="{C3380CC4-5D6E-409C-BE32-E72D297353CC}">
              <c16:uniqueId val="{00000000-B206-4BA9-8799-6C667B17D321}"/>
            </c:ext>
          </c:extLst>
        </c:ser>
        <c:dLbls>
          <c:showLegendKey val="0"/>
          <c:showVal val="0"/>
          <c:showCatName val="0"/>
          <c:showSerName val="0"/>
          <c:showPercent val="0"/>
          <c:showBubbleSize val="0"/>
        </c:dLbls>
        <c:gapWidth val="150"/>
        <c:axId val="146376576"/>
        <c:axId val="14637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B206-4BA9-8799-6C667B17D321}"/>
            </c:ext>
          </c:extLst>
        </c:ser>
        <c:dLbls>
          <c:showLegendKey val="0"/>
          <c:showVal val="0"/>
          <c:showCatName val="0"/>
          <c:showSerName val="0"/>
          <c:showPercent val="0"/>
          <c:showBubbleSize val="0"/>
        </c:dLbls>
        <c:marker val="1"/>
        <c:smooth val="0"/>
        <c:axId val="146376576"/>
        <c:axId val="146378752"/>
      </c:lineChart>
      <c:dateAx>
        <c:axId val="146376576"/>
        <c:scaling>
          <c:orientation val="minMax"/>
        </c:scaling>
        <c:delete val="1"/>
        <c:axPos val="b"/>
        <c:numFmt formatCode="ge" sourceLinked="1"/>
        <c:majorTickMark val="none"/>
        <c:minorTickMark val="none"/>
        <c:tickLblPos val="none"/>
        <c:crossAx val="146378752"/>
        <c:crosses val="autoZero"/>
        <c:auto val="1"/>
        <c:lblOffset val="100"/>
        <c:baseTimeUnit val="years"/>
      </c:dateAx>
      <c:valAx>
        <c:axId val="1463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33.83</c:v>
                </c:pt>
                <c:pt idx="1">
                  <c:v>21.93</c:v>
                </c:pt>
                <c:pt idx="2">
                  <c:v>35.14</c:v>
                </c:pt>
                <c:pt idx="3">
                  <c:v>35.020000000000003</c:v>
                </c:pt>
                <c:pt idx="4">
                  <c:v>33.25</c:v>
                </c:pt>
              </c:numCache>
            </c:numRef>
          </c:val>
          <c:extLst xmlns:c16r2="http://schemas.microsoft.com/office/drawing/2015/06/chart">
            <c:ext xmlns:c16="http://schemas.microsoft.com/office/drawing/2014/chart" uri="{C3380CC4-5D6E-409C-BE32-E72D297353CC}">
              <c16:uniqueId val="{00000000-6DD9-4B7A-B87B-5D4A9EA15CE3}"/>
            </c:ext>
          </c:extLst>
        </c:ser>
        <c:dLbls>
          <c:showLegendKey val="0"/>
          <c:showVal val="0"/>
          <c:showCatName val="0"/>
          <c:showSerName val="0"/>
          <c:showPercent val="0"/>
          <c:showBubbleSize val="0"/>
        </c:dLbls>
        <c:gapWidth val="150"/>
        <c:axId val="146872576"/>
        <c:axId val="14687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6DD9-4B7A-B87B-5D4A9EA15CE3}"/>
            </c:ext>
          </c:extLst>
        </c:ser>
        <c:dLbls>
          <c:showLegendKey val="0"/>
          <c:showVal val="0"/>
          <c:showCatName val="0"/>
          <c:showSerName val="0"/>
          <c:showPercent val="0"/>
          <c:showBubbleSize val="0"/>
        </c:dLbls>
        <c:marker val="1"/>
        <c:smooth val="0"/>
        <c:axId val="146872576"/>
        <c:axId val="146878848"/>
      </c:lineChart>
      <c:dateAx>
        <c:axId val="146872576"/>
        <c:scaling>
          <c:orientation val="minMax"/>
        </c:scaling>
        <c:delete val="1"/>
        <c:axPos val="b"/>
        <c:numFmt formatCode="ge" sourceLinked="1"/>
        <c:majorTickMark val="none"/>
        <c:minorTickMark val="none"/>
        <c:tickLblPos val="none"/>
        <c:crossAx val="146878848"/>
        <c:crosses val="autoZero"/>
        <c:auto val="1"/>
        <c:lblOffset val="100"/>
        <c:baseTimeUnit val="years"/>
      </c:dateAx>
      <c:valAx>
        <c:axId val="1468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90-41B6-9772-C90AC5607DF6}"/>
            </c:ext>
          </c:extLst>
        </c:ser>
        <c:dLbls>
          <c:showLegendKey val="0"/>
          <c:showVal val="0"/>
          <c:showCatName val="0"/>
          <c:showSerName val="0"/>
          <c:showPercent val="0"/>
          <c:showBubbleSize val="0"/>
        </c:dLbls>
        <c:gapWidth val="150"/>
        <c:axId val="146928384"/>
        <c:axId val="14693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FE90-41B6-9772-C90AC5607DF6}"/>
            </c:ext>
          </c:extLst>
        </c:ser>
        <c:dLbls>
          <c:showLegendKey val="0"/>
          <c:showVal val="0"/>
          <c:showCatName val="0"/>
          <c:showSerName val="0"/>
          <c:showPercent val="0"/>
          <c:showBubbleSize val="0"/>
        </c:dLbls>
        <c:marker val="1"/>
        <c:smooth val="0"/>
        <c:axId val="146928384"/>
        <c:axId val="146930304"/>
      </c:lineChart>
      <c:dateAx>
        <c:axId val="146928384"/>
        <c:scaling>
          <c:orientation val="minMax"/>
        </c:scaling>
        <c:delete val="1"/>
        <c:axPos val="b"/>
        <c:numFmt formatCode="ge" sourceLinked="1"/>
        <c:majorTickMark val="none"/>
        <c:minorTickMark val="none"/>
        <c:tickLblPos val="none"/>
        <c:crossAx val="146930304"/>
        <c:crosses val="autoZero"/>
        <c:auto val="1"/>
        <c:lblOffset val="100"/>
        <c:baseTimeUnit val="years"/>
      </c:dateAx>
      <c:valAx>
        <c:axId val="146930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9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773.98</c:v>
                </c:pt>
                <c:pt idx="1">
                  <c:v>828.87</c:v>
                </c:pt>
                <c:pt idx="2">
                  <c:v>1041.0999999999999</c:v>
                </c:pt>
                <c:pt idx="3">
                  <c:v>820.48</c:v>
                </c:pt>
                <c:pt idx="4">
                  <c:v>1152.19</c:v>
                </c:pt>
              </c:numCache>
            </c:numRef>
          </c:val>
          <c:extLst xmlns:c16r2="http://schemas.microsoft.com/office/drawing/2015/06/chart">
            <c:ext xmlns:c16="http://schemas.microsoft.com/office/drawing/2014/chart" uri="{C3380CC4-5D6E-409C-BE32-E72D297353CC}">
              <c16:uniqueId val="{00000000-C508-4A61-8561-3C477CB25436}"/>
            </c:ext>
          </c:extLst>
        </c:ser>
        <c:dLbls>
          <c:showLegendKey val="0"/>
          <c:showVal val="0"/>
          <c:showCatName val="0"/>
          <c:showSerName val="0"/>
          <c:showPercent val="0"/>
          <c:showBubbleSize val="0"/>
        </c:dLbls>
        <c:gapWidth val="150"/>
        <c:axId val="146961920"/>
        <c:axId val="1469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C508-4A61-8561-3C477CB25436}"/>
            </c:ext>
          </c:extLst>
        </c:ser>
        <c:dLbls>
          <c:showLegendKey val="0"/>
          <c:showVal val="0"/>
          <c:showCatName val="0"/>
          <c:showSerName val="0"/>
          <c:showPercent val="0"/>
          <c:showBubbleSize val="0"/>
        </c:dLbls>
        <c:marker val="1"/>
        <c:smooth val="0"/>
        <c:axId val="146961920"/>
        <c:axId val="146963840"/>
      </c:lineChart>
      <c:dateAx>
        <c:axId val="146961920"/>
        <c:scaling>
          <c:orientation val="minMax"/>
        </c:scaling>
        <c:delete val="1"/>
        <c:axPos val="b"/>
        <c:numFmt formatCode="ge" sourceLinked="1"/>
        <c:majorTickMark val="none"/>
        <c:minorTickMark val="none"/>
        <c:tickLblPos val="none"/>
        <c:crossAx val="146963840"/>
        <c:crosses val="autoZero"/>
        <c:auto val="1"/>
        <c:lblOffset val="100"/>
        <c:baseTimeUnit val="years"/>
      </c:dateAx>
      <c:valAx>
        <c:axId val="14696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9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210.82</c:v>
                </c:pt>
                <c:pt idx="1">
                  <c:v>201.67</c:v>
                </c:pt>
                <c:pt idx="2">
                  <c:v>193.07</c:v>
                </c:pt>
                <c:pt idx="3">
                  <c:v>176.45</c:v>
                </c:pt>
                <c:pt idx="4">
                  <c:v>168.71</c:v>
                </c:pt>
              </c:numCache>
            </c:numRef>
          </c:val>
          <c:extLst xmlns:c16r2="http://schemas.microsoft.com/office/drawing/2015/06/chart">
            <c:ext xmlns:c16="http://schemas.microsoft.com/office/drawing/2014/chart" uri="{C3380CC4-5D6E-409C-BE32-E72D297353CC}">
              <c16:uniqueId val="{00000000-29BD-4614-B2C4-DAB98C916BA2}"/>
            </c:ext>
          </c:extLst>
        </c:ser>
        <c:dLbls>
          <c:showLegendKey val="0"/>
          <c:showVal val="0"/>
          <c:showCatName val="0"/>
          <c:showSerName val="0"/>
          <c:showPercent val="0"/>
          <c:showBubbleSize val="0"/>
        </c:dLbls>
        <c:gapWidth val="150"/>
        <c:axId val="147277696"/>
        <c:axId val="14728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29BD-4614-B2C4-DAB98C916BA2}"/>
            </c:ext>
          </c:extLst>
        </c:ser>
        <c:dLbls>
          <c:showLegendKey val="0"/>
          <c:showVal val="0"/>
          <c:showCatName val="0"/>
          <c:showSerName val="0"/>
          <c:showPercent val="0"/>
          <c:showBubbleSize val="0"/>
        </c:dLbls>
        <c:marker val="1"/>
        <c:smooth val="0"/>
        <c:axId val="147277696"/>
        <c:axId val="147283968"/>
      </c:lineChart>
      <c:dateAx>
        <c:axId val="147277696"/>
        <c:scaling>
          <c:orientation val="minMax"/>
        </c:scaling>
        <c:delete val="1"/>
        <c:axPos val="b"/>
        <c:numFmt formatCode="ge" sourceLinked="1"/>
        <c:majorTickMark val="none"/>
        <c:minorTickMark val="none"/>
        <c:tickLblPos val="none"/>
        <c:crossAx val="147283968"/>
        <c:crosses val="autoZero"/>
        <c:auto val="1"/>
        <c:lblOffset val="100"/>
        <c:baseTimeUnit val="years"/>
      </c:dateAx>
      <c:valAx>
        <c:axId val="14728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2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112.36</c:v>
                </c:pt>
                <c:pt idx="1">
                  <c:v>111.16</c:v>
                </c:pt>
                <c:pt idx="2">
                  <c:v>110.86</c:v>
                </c:pt>
                <c:pt idx="3">
                  <c:v>110.09</c:v>
                </c:pt>
                <c:pt idx="4">
                  <c:v>107.2</c:v>
                </c:pt>
              </c:numCache>
            </c:numRef>
          </c:val>
          <c:extLst xmlns:c16r2="http://schemas.microsoft.com/office/drawing/2015/06/chart">
            <c:ext xmlns:c16="http://schemas.microsoft.com/office/drawing/2014/chart" uri="{C3380CC4-5D6E-409C-BE32-E72D297353CC}">
              <c16:uniqueId val="{00000000-0D66-4AF6-936D-3F062C598AE4}"/>
            </c:ext>
          </c:extLst>
        </c:ser>
        <c:dLbls>
          <c:showLegendKey val="0"/>
          <c:showVal val="0"/>
          <c:showCatName val="0"/>
          <c:showSerName val="0"/>
          <c:showPercent val="0"/>
          <c:showBubbleSize val="0"/>
        </c:dLbls>
        <c:gapWidth val="150"/>
        <c:axId val="147302656"/>
        <c:axId val="14731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0D66-4AF6-936D-3F062C598AE4}"/>
            </c:ext>
          </c:extLst>
        </c:ser>
        <c:dLbls>
          <c:showLegendKey val="0"/>
          <c:showVal val="0"/>
          <c:showCatName val="0"/>
          <c:showSerName val="0"/>
          <c:showPercent val="0"/>
          <c:showBubbleSize val="0"/>
        </c:dLbls>
        <c:marker val="1"/>
        <c:smooth val="0"/>
        <c:axId val="147302656"/>
        <c:axId val="147317120"/>
      </c:lineChart>
      <c:dateAx>
        <c:axId val="147302656"/>
        <c:scaling>
          <c:orientation val="minMax"/>
        </c:scaling>
        <c:delete val="1"/>
        <c:axPos val="b"/>
        <c:numFmt formatCode="ge" sourceLinked="1"/>
        <c:majorTickMark val="none"/>
        <c:minorTickMark val="none"/>
        <c:tickLblPos val="none"/>
        <c:crossAx val="147317120"/>
        <c:crosses val="autoZero"/>
        <c:auto val="1"/>
        <c:lblOffset val="100"/>
        <c:baseTimeUnit val="years"/>
      </c:dateAx>
      <c:valAx>
        <c:axId val="1473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144.33000000000001</c:v>
                </c:pt>
                <c:pt idx="1">
                  <c:v>147.96</c:v>
                </c:pt>
                <c:pt idx="2">
                  <c:v>148.82</c:v>
                </c:pt>
                <c:pt idx="3">
                  <c:v>149.15</c:v>
                </c:pt>
                <c:pt idx="4">
                  <c:v>154.43</c:v>
                </c:pt>
              </c:numCache>
            </c:numRef>
          </c:val>
          <c:extLst xmlns:c16r2="http://schemas.microsoft.com/office/drawing/2015/06/chart">
            <c:ext xmlns:c16="http://schemas.microsoft.com/office/drawing/2014/chart" uri="{C3380CC4-5D6E-409C-BE32-E72D297353CC}">
              <c16:uniqueId val="{00000000-0D79-4129-9C1B-406B37F4BB80}"/>
            </c:ext>
          </c:extLst>
        </c:ser>
        <c:dLbls>
          <c:showLegendKey val="0"/>
          <c:showVal val="0"/>
          <c:showCatName val="0"/>
          <c:showSerName val="0"/>
          <c:showPercent val="0"/>
          <c:showBubbleSize val="0"/>
        </c:dLbls>
        <c:gapWidth val="150"/>
        <c:axId val="147077760"/>
        <c:axId val="1470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0D79-4129-9C1B-406B37F4BB80}"/>
            </c:ext>
          </c:extLst>
        </c:ser>
        <c:dLbls>
          <c:showLegendKey val="0"/>
          <c:showVal val="0"/>
          <c:showCatName val="0"/>
          <c:showSerName val="0"/>
          <c:showPercent val="0"/>
          <c:showBubbleSize val="0"/>
        </c:dLbls>
        <c:marker val="1"/>
        <c:smooth val="0"/>
        <c:axId val="147077760"/>
        <c:axId val="147079936"/>
      </c:lineChart>
      <c:dateAx>
        <c:axId val="147077760"/>
        <c:scaling>
          <c:orientation val="minMax"/>
        </c:scaling>
        <c:delete val="1"/>
        <c:axPos val="b"/>
        <c:numFmt formatCode="ge" sourceLinked="1"/>
        <c:majorTickMark val="none"/>
        <c:minorTickMark val="none"/>
        <c:tickLblPos val="none"/>
        <c:crossAx val="147079936"/>
        <c:crosses val="autoZero"/>
        <c:auto val="1"/>
        <c:lblOffset val="100"/>
        <c:baseTimeUnit val="years"/>
      </c:dateAx>
      <c:valAx>
        <c:axId val="1470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 zoomScale="75" zoomScaleNormal="75" workbookViewId="0">
      <selection activeCell="CI50" sqref="CI5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福島県　猪苗代町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14373</v>
      </c>
      <c r="AM8" s="73"/>
      <c r="AN8" s="73"/>
      <c r="AO8" s="73"/>
      <c r="AP8" s="73"/>
      <c r="AQ8" s="73"/>
      <c r="AR8" s="73"/>
      <c r="AS8" s="73"/>
      <c r="AT8" s="69">
        <f>データ!$S$6</f>
        <v>394.85</v>
      </c>
      <c r="AU8" s="70"/>
      <c r="AV8" s="70"/>
      <c r="AW8" s="70"/>
      <c r="AX8" s="70"/>
      <c r="AY8" s="70"/>
      <c r="AZ8" s="70"/>
      <c r="BA8" s="70"/>
      <c r="BB8" s="72">
        <f>データ!$T$6</f>
        <v>36.4</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85.41</v>
      </c>
      <c r="J10" s="70"/>
      <c r="K10" s="70"/>
      <c r="L10" s="70"/>
      <c r="M10" s="70"/>
      <c r="N10" s="70"/>
      <c r="O10" s="71"/>
      <c r="P10" s="72">
        <f>データ!$P$6</f>
        <v>94.56</v>
      </c>
      <c r="Q10" s="72"/>
      <c r="R10" s="72"/>
      <c r="S10" s="72"/>
      <c r="T10" s="72"/>
      <c r="U10" s="72"/>
      <c r="V10" s="72"/>
      <c r="W10" s="73">
        <f>データ!$Q$6</f>
        <v>3024</v>
      </c>
      <c r="X10" s="73"/>
      <c r="Y10" s="73"/>
      <c r="Z10" s="73"/>
      <c r="AA10" s="73"/>
      <c r="AB10" s="73"/>
      <c r="AC10" s="73"/>
      <c r="AD10" s="2"/>
      <c r="AE10" s="2"/>
      <c r="AF10" s="2"/>
      <c r="AG10" s="2"/>
      <c r="AH10" s="4"/>
      <c r="AI10" s="4"/>
      <c r="AJ10" s="4"/>
      <c r="AK10" s="4"/>
      <c r="AL10" s="73">
        <f>データ!$U$6</f>
        <v>13371</v>
      </c>
      <c r="AM10" s="73"/>
      <c r="AN10" s="73"/>
      <c r="AO10" s="73"/>
      <c r="AP10" s="73"/>
      <c r="AQ10" s="73"/>
      <c r="AR10" s="73"/>
      <c r="AS10" s="73"/>
      <c r="AT10" s="69">
        <f>データ!$V$6</f>
        <v>178.53</v>
      </c>
      <c r="AU10" s="70"/>
      <c r="AV10" s="70"/>
      <c r="AW10" s="70"/>
      <c r="AX10" s="70"/>
      <c r="AY10" s="70"/>
      <c r="AZ10" s="70"/>
      <c r="BA10" s="70"/>
      <c r="BB10" s="72">
        <f>データ!$W$6</f>
        <v>74.89</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104</v>
      </c>
      <c r="BM47" s="65"/>
      <c r="BN47" s="65"/>
      <c r="BO47" s="65"/>
      <c r="BP47" s="65"/>
      <c r="BQ47" s="65"/>
      <c r="BR47" s="65"/>
      <c r="BS47" s="65"/>
      <c r="BT47" s="65"/>
      <c r="BU47" s="65"/>
      <c r="BV47" s="65"/>
      <c r="BW47" s="65"/>
      <c r="BX47" s="65"/>
      <c r="BY47" s="65"/>
      <c r="BZ47" s="66"/>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N7+0s2Nl0KFZCih7ujGB/7M4usu5cWUxz+r30S9k1E2V7XitE0scCuMu3ExkA6pd1Ynqy05KQmUqR8a4vo+rA==" saltValue="gtpqZxbvfRhUEuEkMdD+b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c r="A6" s="29" t="s">
        <v>91</v>
      </c>
      <c r="B6" s="34">
        <f>B7</f>
        <v>2018</v>
      </c>
      <c r="C6" s="34">
        <f t="shared" ref="C6:W6" si="3">C7</f>
        <v>74080</v>
      </c>
      <c r="D6" s="34">
        <f t="shared" si="3"/>
        <v>46</v>
      </c>
      <c r="E6" s="34">
        <f t="shared" si="3"/>
        <v>1</v>
      </c>
      <c r="F6" s="34">
        <f t="shared" si="3"/>
        <v>0</v>
      </c>
      <c r="G6" s="34">
        <f t="shared" si="3"/>
        <v>1</v>
      </c>
      <c r="H6" s="34" t="str">
        <f t="shared" si="3"/>
        <v>福島県　猪苗代町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85.41</v>
      </c>
      <c r="P6" s="35">
        <f t="shared" si="3"/>
        <v>94.56</v>
      </c>
      <c r="Q6" s="35">
        <f t="shared" si="3"/>
        <v>3024</v>
      </c>
      <c r="R6" s="35">
        <f t="shared" si="3"/>
        <v>14373</v>
      </c>
      <c r="S6" s="35">
        <f t="shared" si="3"/>
        <v>394.85</v>
      </c>
      <c r="T6" s="35">
        <f t="shared" si="3"/>
        <v>36.4</v>
      </c>
      <c r="U6" s="35">
        <f t="shared" si="3"/>
        <v>13371</v>
      </c>
      <c r="V6" s="35">
        <f t="shared" si="3"/>
        <v>178.53</v>
      </c>
      <c r="W6" s="35">
        <f t="shared" si="3"/>
        <v>74.89</v>
      </c>
      <c r="X6" s="36">
        <f>IF(X7="",NA(),X7)</f>
        <v>116.06</v>
      </c>
      <c r="Y6" s="36">
        <f t="shared" ref="Y6:AG6" si="4">IF(Y7="",NA(),Y7)</f>
        <v>114.81</v>
      </c>
      <c r="Z6" s="36">
        <f t="shared" si="4"/>
        <v>114.86</v>
      </c>
      <c r="AA6" s="36">
        <f t="shared" si="4"/>
        <v>114.6</v>
      </c>
      <c r="AB6" s="36">
        <f t="shared" si="4"/>
        <v>112.96</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773.98</v>
      </c>
      <c r="AU6" s="36">
        <f t="shared" ref="AU6:BC6" si="6">IF(AU7="",NA(),AU7)</f>
        <v>828.87</v>
      </c>
      <c r="AV6" s="36">
        <f t="shared" si="6"/>
        <v>1041.0999999999999</v>
      </c>
      <c r="AW6" s="36">
        <f t="shared" si="6"/>
        <v>820.48</v>
      </c>
      <c r="AX6" s="36">
        <f t="shared" si="6"/>
        <v>1152.19</v>
      </c>
      <c r="AY6" s="36">
        <f t="shared" si="6"/>
        <v>406.37</v>
      </c>
      <c r="AZ6" s="36">
        <f t="shared" si="6"/>
        <v>398.29</v>
      </c>
      <c r="BA6" s="36">
        <f t="shared" si="6"/>
        <v>388.67</v>
      </c>
      <c r="BB6" s="36">
        <f t="shared" si="6"/>
        <v>355.27</v>
      </c>
      <c r="BC6" s="36">
        <f t="shared" si="6"/>
        <v>359.7</v>
      </c>
      <c r="BD6" s="35" t="str">
        <f>IF(BD7="","",IF(BD7="-","【-】","【"&amp;SUBSTITUTE(TEXT(BD7,"#,##0.00"),"-","△")&amp;"】"))</f>
        <v>【261.93】</v>
      </c>
      <c r="BE6" s="36">
        <f>IF(BE7="",NA(),BE7)</f>
        <v>210.82</v>
      </c>
      <c r="BF6" s="36">
        <f t="shared" ref="BF6:BN6" si="7">IF(BF7="",NA(),BF7)</f>
        <v>201.67</v>
      </c>
      <c r="BG6" s="36">
        <f t="shared" si="7"/>
        <v>193.07</v>
      </c>
      <c r="BH6" s="36">
        <f t="shared" si="7"/>
        <v>176.45</v>
      </c>
      <c r="BI6" s="36">
        <f t="shared" si="7"/>
        <v>168.71</v>
      </c>
      <c r="BJ6" s="36">
        <f t="shared" si="7"/>
        <v>442.54</v>
      </c>
      <c r="BK6" s="36">
        <f t="shared" si="7"/>
        <v>431</v>
      </c>
      <c r="BL6" s="36">
        <f t="shared" si="7"/>
        <v>422.5</v>
      </c>
      <c r="BM6" s="36">
        <f t="shared" si="7"/>
        <v>458.27</v>
      </c>
      <c r="BN6" s="36">
        <f t="shared" si="7"/>
        <v>447.01</v>
      </c>
      <c r="BO6" s="35" t="str">
        <f>IF(BO7="","",IF(BO7="-","【-】","【"&amp;SUBSTITUTE(TEXT(BO7,"#,##0.00"),"-","△")&amp;"】"))</f>
        <v>【270.46】</v>
      </c>
      <c r="BP6" s="36">
        <f>IF(BP7="",NA(),BP7)</f>
        <v>112.36</v>
      </c>
      <c r="BQ6" s="36">
        <f t="shared" ref="BQ6:BY6" si="8">IF(BQ7="",NA(),BQ7)</f>
        <v>111.16</v>
      </c>
      <c r="BR6" s="36">
        <f t="shared" si="8"/>
        <v>110.86</v>
      </c>
      <c r="BS6" s="36">
        <f t="shared" si="8"/>
        <v>110.09</v>
      </c>
      <c r="BT6" s="36">
        <f t="shared" si="8"/>
        <v>107.2</v>
      </c>
      <c r="BU6" s="36">
        <f t="shared" si="8"/>
        <v>98.6</v>
      </c>
      <c r="BV6" s="36">
        <f t="shared" si="8"/>
        <v>100.82</v>
      </c>
      <c r="BW6" s="36">
        <f t="shared" si="8"/>
        <v>101.64</v>
      </c>
      <c r="BX6" s="36">
        <f t="shared" si="8"/>
        <v>96.77</v>
      </c>
      <c r="BY6" s="36">
        <f t="shared" si="8"/>
        <v>95.81</v>
      </c>
      <c r="BZ6" s="35" t="str">
        <f>IF(BZ7="","",IF(BZ7="-","【-】","【"&amp;SUBSTITUTE(TEXT(BZ7,"#,##0.00"),"-","△")&amp;"】"))</f>
        <v>【103.91】</v>
      </c>
      <c r="CA6" s="36">
        <f>IF(CA7="",NA(),CA7)</f>
        <v>144.33000000000001</v>
      </c>
      <c r="CB6" s="36">
        <f t="shared" ref="CB6:CJ6" si="9">IF(CB7="",NA(),CB7)</f>
        <v>147.96</v>
      </c>
      <c r="CC6" s="36">
        <f t="shared" si="9"/>
        <v>148.82</v>
      </c>
      <c r="CD6" s="36">
        <f t="shared" si="9"/>
        <v>149.15</v>
      </c>
      <c r="CE6" s="36">
        <f t="shared" si="9"/>
        <v>154.43</v>
      </c>
      <c r="CF6" s="36">
        <f t="shared" si="9"/>
        <v>181.67</v>
      </c>
      <c r="CG6" s="36">
        <f t="shared" si="9"/>
        <v>179.55</v>
      </c>
      <c r="CH6" s="36">
        <f t="shared" si="9"/>
        <v>179.16</v>
      </c>
      <c r="CI6" s="36">
        <f t="shared" si="9"/>
        <v>187.18</v>
      </c>
      <c r="CJ6" s="36">
        <f t="shared" si="9"/>
        <v>189.58</v>
      </c>
      <c r="CK6" s="35" t="str">
        <f>IF(CK7="","",IF(CK7="-","【-】","【"&amp;SUBSTITUTE(TEXT(CK7,"#,##0.00"),"-","△")&amp;"】"))</f>
        <v>【167.11】</v>
      </c>
      <c r="CL6" s="36">
        <f>IF(CL7="",NA(),CL7)</f>
        <v>44.27</v>
      </c>
      <c r="CM6" s="36">
        <f t="shared" ref="CM6:CU6" si="10">IF(CM7="",NA(),CM7)</f>
        <v>42.66</v>
      </c>
      <c r="CN6" s="36">
        <f t="shared" si="10"/>
        <v>58.17</v>
      </c>
      <c r="CO6" s="36">
        <f t="shared" si="10"/>
        <v>58.88</v>
      </c>
      <c r="CP6" s="36">
        <f t="shared" si="10"/>
        <v>31.19</v>
      </c>
      <c r="CQ6" s="36">
        <f t="shared" si="10"/>
        <v>53.61</v>
      </c>
      <c r="CR6" s="36">
        <f t="shared" si="10"/>
        <v>53.52</v>
      </c>
      <c r="CS6" s="36">
        <f t="shared" si="10"/>
        <v>54.24</v>
      </c>
      <c r="CT6" s="36">
        <f t="shared" si="10"/>
        <v>55.88</v>
      </c>
      <c r="CU6" s="36">
        <f t="shared" si="10"/>
        <v>55.22</v>
      </c>
      <c r="CV6" s="35" t="str">
        <f>IF(CV7="","",IF(CV7="-","【-】","【"&amp;SUBSTITUTE(TEXT(CV7,"#,##0.00"),"-","△")&amp;"】"))</f>
        <v>【60.27】</v>
      </c>
      <c r="CW6" s="36">
        <f>IF(CW7="",NA(),CW7)</f>
        <v>80.459999999999994</v>
      </c>
      <c r="CX6" s="36">
        <f t="shared" ref="CX6:DF6" si="11">IF(CX7="",NA(),CX7)</f>
        <v>80.52</v>
      </c>
      <c r="CY6" s="36">
        <f t="shared" si="11"/>
        <v>80.540000000000006</v>
      </c>
      <c r="CZ6" s="36">
        <f t="shared" si="11"/>
        <v>80.91</v>
      </c>
      <c r="DA6" s="36">
        <f t="shared" si="11"/>
        <v>82.29</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52.06</v>
      </c>
      <c r="DI6" s="36">
        <f t="shared" ref="DI6:DQ6" si="12">IF(DI7="",NA(),DI7)</f>
        <v>53.86</v>
      </c>
      <c r="DJ6" s="36">
        <f t="shared" si="12"/>
        <v>55.37</v>
      </c>
      <c r="DK6" s="36">
        <f t="shared" si="12"/>
        <v>56.83</v>
      </c>
      <c r="DL6" s="36">
        <f t="shared" si="12"/>
        <v>57.78</v>
      </c>
      <c r="DM6" s="36">
        <f t="shared" si="12"/>
        <v>46.67</v>
      </c>
      <c r="DN6" s="36">
        <f t="shared" si="12"/>
        <v>47.7</v>
      </c>
      <c r="DO6" s="36">
        <f t="shared" si="12"/>
        <v>48.14</v>
      </c>
      <c r="DP6" s="36">
        <f t="shared" si="12"/>
        <v>46.61</v>
      </c>
      <c r="DQ6" s="36">
        <f t="shared" si="12"/>
        <v>47.97</v>
      </c>
      <c r="DR6" s="35" t="str">
        <f>IF(DR7="","",IF(DR7="-","【-】","【"&amp;SUBSTITUTE(TEXT(DR7,"#,##0.00"),"-","△")&amp;"】"))</f>
        <v>【48.85】</v>
      </c>
      <c r="DS6" s="36">
        <f>IF(DS7="",NA(),DS7)</f>
        <v>33.83</v>
      </c>
      <c r="DT6" s="36">
        <f t="shared" ref="DT6:EB6" si="13">IF(DT7="",NA(),DT7)</f>
        <v>21.93</v>
      </c>
      <c r="DU6" s="36">
        <f t="shared" si="13"/>
        <v>35.14</v>
      </c>
      <c r="DV6" s="36">
        <f t="shared" si="13"/>
        <v>35.020000000000003</v>
      </c>
      <c r="DW6" s="36">
        <f t="shared" si="13"/>
        <v>33.25</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0.19</v>
      </c>
      <c r="EE6" s="36">
        <f t="shared" ref="EE6:EM6" si="14">IF(EE7="",NA(),EE7)</f>
        <v>0.25</v>
      </c>
      <c r="EF6" s="36">
        <f t="shared" si="14"/>
        <v>0.03</v>
      </c>
      <c r="EG6" s="36">
        <f t="shared" si="14"/>
        <v>0.44</v>
      </c>
      <c r="EH6" s="36">
        <f t="shared" si="14"/>
        <v>1.1299999999999999</v>
      </c>
      <c r="EI6" s="36">
        <f t="shared" si="14"/>
        <v>0.68</v>
      </c>
      <c r="EJ6" s="36">
        <f t="shared" si="14"/>
        <v>1.65</v>
      </c>
      <c r="EK6" s="36">
        <f t="shared" si="14"/>
        <v>0.47</v>
      </c>
      <c r="EL6" s="36">
        <f t="shared" si="14"/>
        <v>0.39</v>
      </c>
      <c r="EM6" s="36">
        <f t="shared" si="14"/>
        <v>0.43</v>
      </c>
      <c r="EN6" s="35" t="str">
        <f>IF(EN7="","",IF(EN7="-","【-】","【"&amp;SUBSTITUTE(TEXT(EN7,"#,##0.00"),"-","△")&amp;"】"))</f>
        <v>【0.70】</v>
      </c>
    </row>
    <row r="7" spans="1:144" s="37" customFormat="1">
      <c r="A7" s="29"/>
      <c r="B7" s="38">
        <v>2018</v>
      </c>
      <c r="C7" s="38">
        <v>74080</v>
      </c>
      <c r="D7" s="38">
        <v>46</v>
      </c>
      <c r="E7" s="38">
        <v>1</v>
      </c>
      <c r="F7" s="38">
        <v>0</v>
      </c>
      <c r="G7" s="38">
        <v>1</v>
      </c>
      <c r="H7" s="38" t="s">
        <v>92</v>
      </c>
      <c r="I7" s="38" t="s">
        <v>93</v>
      </c>
      <c r="J7" s="38" t="s">
        <v>94</v>
      </c>
      <c r="K7" s="38" t="s">
        <v>95</v>
      </c>
      <c r="L7" s="38" t="s">
        <v>96</v>
      </c>
      <c r="M7" s="38" t="s">
        <v>97</v>
      </c>
      <c r="N7" s="39" t="s">
        <v>98</v>
      </c>
      <c r="O7" s="39">
        <v>85.41</v>
      </c>
      <c r="P7" s="39">
        <v>94.56</v>
      </c>
      <c r="Q7" s="39">
        <v>3024</v>
      </c>
      <c r="R7" s="39">
        <v>14373</v>
      </c>
      <c r="S7" s="39">
        <v>394.85</v>
      </c>
      <c r="T7" s="39">
        <v>36.4</v>
      </c>
      <c r="U7" s="39">
        <v>13371</v>
      </c>
      <c r="V7" s="39">
        <v>178.53</v>
      </c>
      <c r="W7" s="39">
        <v>74.89</v>
      </c>
      <c r="X7" s="39">
        <v>116.06</v>
      </c>
      <c r="Y7" s="39">
        <v>114.81</v>
      </c>
      <c r="Z7" s="39">
        <v>114.86</v>
      </c>
      <c r="AA7" s="39">
        <v>114.6</v>
      </c>
      <c r="AB7" s="39">
        <v>112.96</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773.98</v>
      </c>
      <c r="AU7" s="39">
        <v>828.87</v>
      </c>
      <c r="AV7" s="39">
        <v>1041.0999999999999</v>
      </c>
      <c r="AW7" s="39">
        <v>820.48</v>
      </c>
      <c r="AX7" s="39">
        <v>1152.19</v>
      </c>
      <c r="AY7" s="39">
        <v>406.37</v>
      </c>
      <c r="AZ7" s="39">
        <v>398.29</v>
      </c>
      <c r="BA7" s="39">
        <v>388.67</v>
      </c>
      <c r="BB7" s="39">
        <v>355.27</v>
      </c>
      <c r="BC7" s="39">
        <v>359.7</v>
      </c>
      <c r="BD7" s="39">
        <v>261.93</v>
      </c>
      <c r="BE7" s="39">
        <v>210.82</v>
      </c>
      <c r="BF7" s="39">
        <v>201.67</v>
      </c>
      <c r="BG7" s="39">
        <v>193.07</v>
      </c>
      <c r="BH7" s="39">
        <v>176.45</v>
      </c>
      <c r="BI7" s="39">
        <v>168.71</v>
      </c>
      <c r="BJ7" s="39">
        <v>442.54</v>
      </c>
      <c r="BK7" s="39">
        <v>431</v>
      </c>
      <c r="BL7" s="39">
        <v>422.5</v>
      </c>
      <c r="BM7" s="39">
        <v>458.27</v>
      </c>
      <c r="BN7" s="39">
        <v>447.01</v>
      </c>
      <c r="BO7" s="39">
        <v>270.45999999999998</v>
      </c>
      <c r="BP7" s="39">
        <v>112.36</v>
      </c>
      <c r="BQ7" s="39">
        <v>111.16</v>
      </c>
      <c r="BR7" s="39">
        <v>110.86</v>
      </c>
      <c r="BS7" s="39">
        <v>110.09</v>
      </c>
      <c r="BT7" s="39">
        <v>107.2</v>
      </c>
      <c r="BU7" s="39">
        <v>98.6</v>
      </c>
      <c r="BV7" s="39">
        <v>100.82</v>
      </c>
      <c r="BW7" s="39">
        <v>101.64</v>
      </c>
      <c r="BX7" s="39">
        <v>96.77</v>
      </c>
      <c r="BY7" s="39">
        <v>95.81</v>
      </c>
      <c r="BZ7" s="39">
        <v>103.91</v>
      </c>
      <c r="CA7" s="39">
        <v>144.33000000000001</v>
      </c>
      <c r="CB7" s="39">
        <v>147.96</v>
      </c>
      <c r="CC7" s="39">
        <v>148.82</v>
      </c>
      <c r="CD7" s="39">
        <v>149.15</v>
      </c>
      <c r="CE7" s="39">
        <v>154.43</v>
      </c>
      <c r="CF7" s="39">
        <v>181.67</v>
      </c>
      <c r="CG7" s="39">
        <v>179.55</v>
      </c>
      <c r="CH7" s="39">
        <v>179.16</v>
      </c>
      <c r="CI7" s="39">
        <v>187.18</v>
      </c>
      <c r="CJ7" s="39">
        <v>189.58</v>
      </c>
      <c r="CK7" s="39">
        <v>167.11</v>
      </c>
      <c r="CL7" s="39">
        <v>44.27</v>
      </c>
      <c r="CM7" s="39">
        <v>42.66</v>
      </c>
      <c r="CN7" s="39">
        <v>58.17</v>
      </c>
      <c r="CO7" s="39">
        <v>58.88</v>
      </c>
      <c r="CP7" s="39">
        <v>31.19</v>
      </c>
      <c r="CQ7" s="39">
        <v>53.61</v>
      </c>
      <c r="CR7" s="39">
        <v>53.52</v>
      </c>
      <c r="CS7" s="39">
        <v>54.24</v>
      </c>
      <c r="CT7" s="39">
        <v>55.88</v>
      </c>
      <c r="CU7" s="39">
        <v>55.22</v>
      </c>
      <c r="CV7" s="39">
        <v>60.27</v>
      </c>
      <c r="CW7" s="39">
        <v>80.459999999999994</v>
      </c>
      <c r="CX7" s="39">
        <v>80.52</v>
      </c>
      <c r="CY7" s="39">
        <v>80.540000000000006</v>
      </c>
      <c r="CZ7" s="39">
        <v>80.91</v>
      </c>
      <c r="DA7" s="39">
        <v>82.29</v>
      </c>
      <c r="DB7" s="39">
        <v>81.31</v>
      </c>
      <c r="DC7" s="39">
        <v>81.459999999999994</v>
      </c>
      <c r="DD7" s="39">
        <v>81.680000000000007</v>
      </c>
      <c r="DE7" s="39">
        <v>80.989999999999995</v>
      </c>
      <c r="DF7" s="39">
        <v>80.930000000000007</v>
      </c>
      <c r="DG7" s="39">
        <v>89.92</v>
      </c>
      <c r="DH7" s="39">
        <v>52.06</v>
      </c>
      <c r="DI7" s="39">
        <v>53.86</v>
      </c>
      <c r="DJ7" s="39">
        <v>55.37</v>
      </c>
      <c r="DK7" s="39">
        <v>56.83</v>
      </c>
      <c r="DL7" s="39">
        <v>57.78</v>
      </c>
      <c r="DM7" s="39">
        <v>46.67</v>
      </c>
      <c r="DN7" s="39">
        <v>47.7</v>
      </c>
      <c r="DO7" s="39">
        <v>48.14</v>
      </c>
      <c r="DP7" s="39">
        <v>46.61</v>
      </c>
      <c r="DQ7" s="39">
        <v>47.97</v>
      </c>
      <c r="DR7" s="39">
        <v>48.85</v>
      </c>
      <c r="DS7" s="39">
        <v>33.83</v>
      </c>
      <c r="DT7" s="39">
        <v>21.93</v>
      </c>
      <c r="DU7" s="39">
        <v>35.14</v>
      </c>
      <c r="DV7" s="39">
        <v>35.020000000000003</v>
      </c>
      <c r="DW7" s="39">
        <v>33.25</v>
      </c>
      <c r="DX7" s="39">
        <v>10.029999999999999</v>
      </c>
      <c r="DY7" s="39">
        <v>7.26</v>
      </c>
      <c r="DZ7" s="39">
        <v>11.13</v>
      </c>
      <c r="EA7" s="39">
        <v>10.84</v>
      </c>
      <c r="EB7" s="39">
        <v>15.33</v>
      </c>
      <c r="EC7" s="39">
        <v>17.8</v>
      </c>
      <c r="ED7" s="39">
        <v>0.19</v>
      </c>
      <c r="EE7" s="39">
        <v>0.25</v>
      </c>
      <c r="EF7" s="39">
        <v>0.03</v>
      </c>
      <c r="EG7" s="39">
        <v>0.44</v>
      </c>
      <c r="EH7" s="39">
        <v>1.1299999999999999</v>
      </c>
      <c r="EI7" s="39">
        <v>0.68</v>
      </c>
      <c r="EJ7" s="39">
        <v>1.65</v>
      </c>
      <c r="EK7" s="39">
        <v>0.47</v>
      </c>
      <c r="EL7" s="39">
        <v>0.39</v>
      </c>
      <c r="EM7" s="39">
        <v>0.43</v>
      </c>
      <c r="EN7" s="39">
        <v>0.7</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2020-01-17T08:17:28Z</cp:lastPrinted>
  <dcterms:created xsi:type="dcterms:W3CDTF">2019-12-05T04:10:32Z</dcterms:created>
  <dcterms:modified xsi:type="dcterms:W3CDTF">2020-01-17T08:36:32Z</dcterms:modified>
  <cp:category/>
</cp:coreProperties>
</file>