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5F5lY4sFe2eeXvIY0k60E0M8mfVNZctyWQ3KzwmXSDEsWKvZKjw+V3sJOHX9bE1SKvwK3ujUjiKoGKWcGrnfsA==" workbookSaltValue="3JxWrEFWzSszHT72vrmLvw==" workbookSpinCount="100000" lockStructure="1"/>
  <bookViews>
    <workbookView xWindow="0" yWindow="0" windowWidth="15360" windowHeight="7635"/>
  </bookViews>
  <sheets>
    <sheet name="法非適用_下水道事業" sheetId="4" r:id="rId1"/>
    <sheet name="データ" sheetId="5" state="hidden" r:id="rId2"/>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0" i="5" l="1"/>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AT10" i="4" s="1"/>
  <c r="V6" i="5"/>
  <c r="U6" i="5"/>
  <c r="BB8" i="4" s="1"/>
  <c r="T6" i="5"/>
  <c r="S6" i="5"/>
  <c r="AL8" i="4" s="1"/>
  <c r="R6" i="5"/>
  <c r="Q6" i="5"/>
  <c r="W10" i="4" s="1"/>
  <c r="P6" i="5"/>
  <c r="O6" i="5"/>
  <c r="I10" i="4" s="1"/>
  <c r="N6" i="5"/>
  <c r="M6" i="5"/>
  <c r="L6" i="5"/>
  <c r="K6" i="5"/>
  <c r="P8" i="4" s="1"/>
  <c r="J6" i="5"/>
  <c r="I6" i="5"/>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H86" i="4"/>
  <c r="E86" i="4"/>
  <c r="BB10" i="4"/>
  <c r="AL10" i="4"/>
  <c r="AD10" i="4"/>
  <c r="P10" i="4"/>
  <c r="B10" i="4"/>
  <c r="AT8" i="4"/>
  <c r="AD8" i="4"/>
  <c r="W8" i="4"/>
  <c r="I8" i="4"/>
  <c r="B8" i="4"/>
  <c r="B6" i="4"/>
  <c r="D10" i="5" l="1"/>
  <c r="E10" i="5"/>
  <c r="B10" i="5"/>
</calcChain>
</file>

<file path=xl/sharedStrings.xml><?xml version="1.0" encoding="utf-8"?>
<sst xmlns="http://schemas.openxmlformats.org/spreadsheetml/2006/main" count="239" uniqueCount="114">
  <si>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</si>
  <si>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</si>
  <si>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</si>
  <si>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</si>
  <si>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</si>
  <si>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</si>
  <si>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</si>
  <si>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</si>
  <si>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</si>
  <si>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</si>
  <si>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</si>
  <si>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</si>
  <si>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</si>
  <si>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</si>
  <si>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</si>
  <si>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</si>
  <si>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</si>
  <si>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</si>
  <si>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</si>
  <si>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</si>
  <si>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</si>
  <si>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</si>
  <si>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</si>
  <si>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</si>
  <si>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</si>
  <si>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</si>
  <si>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</si>
  <si>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</si>
  <si>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</si>
  <si>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</si>
  <si>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</si>
  <si>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</si>
  <si>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</si>
  <si>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</si>
  <si>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</si>
  <si>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</si>
  <si>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</si>
  <si>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</si>
  <si>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</si>
  <si>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</si>
  <si>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</si>
  <si>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</si>
  <si>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</si>
  <si>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</si>
  <si>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</si>
  <si>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</si>
  <si>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</si>
  <si>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</si>
  <si>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</si>
  <si>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</si>
  <si>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</si>
  <si>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</si>
  <si>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</si>
  <si>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</si>
  <si>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</si>
  <si>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</si>
  <si>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</si>
  <si>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</si>
  <si>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</si>
  <si>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</si>
  <si>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</si>
  <si>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</si>
  <si>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</si>
  <si>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</si>
  <si>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</si>
  <si>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</si>
  <si>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</si>
  <si>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</si>
  <si>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</si>
  <si>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</si>
  <si>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</si>
  <si>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</si>
  <si>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</si>
  <si>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</si>
  <si>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</si>
  <si>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</si>
  <si>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</si>
  <si>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</si>
  <si>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</si>
  <si>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</si>
  <si>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</si>
  <si>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</si>
  <si>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</si>
  <si>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</si>
  <si>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</si>
  <si>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</si>
  <si>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</si>
  <si>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</si>
  <si>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</si>
  <si>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</si>
  <si>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</si>
  <si>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</si>
  <si>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</si>
  <si>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</si>
  <si>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</si>
  <si>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</si>
  <si>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</si>
  <si>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</si>
  <si>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磐梯町</t>
  </si>
  <si>
    <t>法非適用</t>
  </si>
  <si>
    <t>下水道事業</t>
  </si>
  <si>
    <t>特定地域生活排水処理</t>
  </si>
  <si>
    <t>K3</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</si>
  <si>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</si>
  <si>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</si>
  <si>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</si>
  <si>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</si>
  <si>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</si>
  <si>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</si>
  <si>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</si>
  <si>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</si>
  <si>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特定地域生活排水処理事業は、公共用水域の水質を保全し、生活環境の改善を図りながら豊かな自然環境の維持に貢献していく役割を担っています。
　また、特定地域生活排水処理が担う役割が多様化していく中で、より一層の効果的で健全なる運営が求められます。
　今後は、一層の経営の効率化を進め、収益の確保を図るとともに、維持管理費等の経費削減に努め、また、未接続世帯に対し環境保全の重要性についての啓発を行い接続を促進し使用料収入の増加を図りたい。</t>
    <rPh sb="1" eb="3">
      <t>トクテイ</t>
    </rPh>
    <rPh sb="3" eb="5">
      <t>チイキ</t>
    </rPh>
    <rPh sb="5" eb="7">
      <t>セイカツ</t>
    </rPh>
    <rPh sb="7" eb="9">
      <t>ハイスイ</t>
    </rPh>
    <rPh sb="9" eb="11">
      <t>ショリ</t>
    </rPh>
    <rPh sb="11" eb="13">
      <t>ジギョウ</t>
    </rPh>
    <rPh sb="15" eb="18">
      <t>コウキョウヨウ</t>
    </rPh>
    <rPh sb="18" eb="20">
      <t>スイイキ</t>
    </rPh>
    <rPh sb="21" eb="23">
      <t>スイシツ</t>
    </rPh>
    <rPh sb="24" eb="26">
      <t>ホゼン</t>
    </rPh>
    <rPh sb="28" eb="30">
      <t>セイカツ</t>
    </rPh>
    <rPh sb="30" eb="32">
      <t>カンキョウ</t>
    </rPh>
    <rPh sb="33" eb="35">
      <t>カイゼン</t>
    </rPh>
    <rPh sb="36" eb="37">
      <t>ハカ</t>
    </rPh>
    <rPh sb="41" eb="42">
      <t>ユタ</t>
    </rPh>
    <rPh sb="44" eb="46">
      <t>シゼン</t>
    </rPh>
    <rPh sb="46" eb="48">
      <t>カンキョウ</t>
    </rPh>
    <rPh sb="49" eb="51">
      <t>イジ</t>
    </rPh>
    <rPh sb="52" eb="54">
      <t>コウケン</t>
    </rPh>
    <rPh sb="58" eb="60">
      <t>ヤクワリ</t>
    </rPh>
    <rPh sb="61" eb="62">
      <t>ニナ</t>
    </rPh>
    <rPh sb="73" eb="75">
      <t>トクテイ</t>
    </rPh>
    <rPh sb="75" eb="77">
      <t>チイキ</t>
    </rPh>
    <rPh sb="77" eb="79">
      <t>セイカツ</t>
    </rPh>
    <rPh sb="79" eb="81">
      <t>ハイスイ</t>
    </rPh>
    <rPh sb="81" eb="83">
      <t>ショリ</t>
    </rPh>
    <rPh sb="84" eb="85">
      <t>ニナ</t>
    </rPh>
    <rPh sb="86" eb="88">
      <t>ヤクワリ</t>
    </rPh>
    <rPh sb="89" eb="92">
      <t>タヨウカ</t>
    </rPh>
    <rPh sb="96" eb="97">
      <t>ナカ</t>
    </rPh>
    <rPh sb="101" eb="103">
      <t>イッソウ</t>
    </rPh>
    <rPh sb="104" eb="107">
      <t>コウカテキ</t>
    </rPh>
    <rPh sb="108" eb="110">
      <t>ケンゼン</t>
    </rPh>
    <rPh sb="112" eb="114">
      <t>ウンエイ</t>
    </rPh>
    <rPh sb="115" eb="116">
      <t>モト</t>
    </rPh>
    <rPh sb="124" eb="126">
      <t>コンゴ</t>
    </rPh>
    <rPh sb="128" eb="130">
      <t>イッソウ</t>
    </rPh>
    <rPh sb="131" eb="133">
      <t>ケイエイ</t>
    </rPh>
    <rPh sb="134" eb="137">
      <t>コウリツカ</t>
    </rPh>
    <rPh sb="138" eb="139">
      <t>スス</t>
    </rPh>
    <rPh sb="141" eb="143">
      <t>シュウエキ</t>
    </rPh>
    <rPh sb="144" eb="146">
      <t>カクホ</t>
    </rPh>
    <rPh sb="147" eb="148">
      <t>ハカ</t>
    </rPh>
    <rPh sb="154" eb="156">
      <t>イジ</t>
    </rPh>
    <rPh sb="156" eb="158">
      <t>カンリ</t>
    </rPh>
    <rPh sb="158" eb="159">
      <t>ヒ</t>
    </rPh>
    <rPh sb="159" eb="160">
      <t>トウ</t>
    </rPh>
    <rPh sb="161" eb="163">
      <t>ケイヒ</t>
    </rPh>
    <rPh sb="163" eb="165">
      <t>サクゲン</t>
    </rPh>
    <rPh sb="166" eb="167">
      <t>ツト</t>
    </rPh>
    <rPh sb="172" eb="175">
      <t>ミセツゾク</t>
    </rPh>
    <rPh sb="175" eb="177">
      <t>セタイ</t>
    </rPh>
    <rPh sb="178" eb="179">
      <t>タイ</t>
    </rPh>
    <rPh sb="180" eb="182">
      <t>カンキョウ</t>
    </rPh>
    <rPh sb="182" eb="184">
      <t>ホゼン</t>
    </rPh>
    <rPh sb="185" eb="188">
      <t>ジュウヨウセイ</t>
    </rPh>
    <rPh sb="193" eb="195">
      <t>ケイハツ</t>
    </rPh>
    <rPh sb="196" eb="197">
      <t>オコナ</t>
    </rPh>
    <rPh sb="198" eb="200">
      <t>セツゾク</t>
    </rPh>
    <rPh sb="201" eb="203">
      <t>ソクシン</t>
    </rPh>
    <rPh sb="204" eb="207">
      <t>シヨウリョウ</t>
    </rPh>
    <rPh sb="207" eb="209">
      <t>シュウニュウ</t>
    </rPh>
    <rPh sb="210" eb="212">
      <t>ゾウカ</t>
    </rPh>
    <rPh sb="213" eb="214">
      <t>ハカ</t>
    </rPh>
    <phoneticPr fontId="4"/>
  </si>
  <si>
    <t>　現在の特定地域生活排水処理施設の状況を把握し、機能診断調査等を実施していく必要がある。
　また、通常の維持管理をより適切に実施することにより、維持管理費の削減を図り、補修・改築を計画的に実施していく必要がある。</t>
    <rPh sb="1" eb="3">
      <t>ゲンザイ</t>
    </rPh>
    <rPh sb="4" eb="6">
      <t>トクテイ</t>
    </rPh>
    <rPh sb="6" eb="8">
      <t>チイキ</t>
    </rPh>
    <rPh sb="8" eb="10">
      <t>セイカツ</t>
    </rPh>
    <rPh sb="10" eb="12">
      <t>ハイスイ</t>
    </rPh>
    <rPh sb="12" eb="14">
      <t>ショリ</t>
    </rPh>
    <rPh sb="14" eb="16">
      <t>シセツ</t>
    </rPh>
    <rPh sb="17" eb="19">
      <t>ジョウキョウ</t>
    </rPh>
    <rPh sb="20" eb="22">
      <t>ハアク</t>
    </rPh>
    <rPh sb="24" eb="26">
      <t>キノウ</t>
    </rPh>
    <rPh sb="26" eb="28">
      <t>シンダン</t>
    </rPh>
    <rPh sb="28" eb="30">
      <t>チョウサ</t>
    </rPh>
    <rPh sb="30" eb="31">
      <t>トウ</t>
    </rPh>
    <rPh sb="32" eb="34">
      <t>ジッシ</t>
    </rPh>
    <rPh sb="38" eb="40">
      <t>ヒツヨウ</t>
    </rPh>
    <rPh sb="49" eb="51">
      <t>ツウジョウ</t>
    </rPh>
    <rPh sb="52" eb="54">
      <t>イジ</t>
    </rPh>
    <rPh sb="54" eb="56">
      <t>カンリ</t>
    </rPh>
    <rPh sb="59" eb="61">
      <t>テキセツ</t>
    </rPh>
    <rPh sb="62" eb="64">
      <t>ジッシ</t>
    </rPh>
    <rPh sb="72" eb="74">
      <t>イジ</t>
    </rPh>
    <rPh sb="74" eb="76">
      <t>カンリ</t>
    </rPh>
    <rPh sb="76" eb="77">
      <t>ヒ</t>
    </rPh>
    <rPh sb="78" eb="80">
      <t>サクゲン</t>
    </rPh>
    <rPh sb="81" eb="82">
      <t>ハカ</t>
    </rPh>
    <rPh sb="84" eb="86">
      <t>ホシュウ</t>
    </rPh>
    <rPh sb="87" eb="89">
      <t>カイチク</t>
    </rPh>
    <rPh sb="90" eb="93">
      <t>ケイカクテキ</t>
    </rPh>
    <rPh sb="94" eb="96">
      <t>ジッシ</t>
    </rPh>
    <rPh sb="100" eb="102">
      <t>ヒツヨウ</t>
    </rPh>
    <phoneticPr fontId="4"/>
  </si>
  <si>
    <t>　特定地域生活排水処理事業は磐梯町の特別会計により運営されています。
　一般会計からの安易な繰り入れは慎まなくてはなりません。一般会計からの多額の繰入金による経営は、独立採算性の原則に反しており、見直す必要があります。
　今後はコストの削減・維持管理にあたって包括民間委託等により一層の経費節減に努めていかなければならない。</t>
    <rPh sb="1" eb="3">
      <t>トクテイ</t>
    </rPh>
    <rPh sb="3" eb="5">
      <t>チイキ</t>
    </rPh>
    <rPh sb="5" eb="7">
      <t>セイカツ</t>
    </rPh>
    <rPh sb="7" eb="9">
      <t>ハイスイ</t>
    </rPh>
    <rPh sb="9" eb="11">
      <t>ショリ</t>
    </rPh>
    <rPh sb="11" eb="13">
      <t>ジギョウ</t>
    </rPh>
    <rPh sb="14" eb="17">
      <t>バンダイマチ</t>
    </rPh>
    <rPh sb="18" eb="20">
      <t>トクベツ</t>
    </rPh>
    <rPh sb="20" eb="22">
      <t>カイケイ</t>
    </rPh>
    <rPh sb="25" eb="27">
      <t>ウンエイ</t>
    </rPh>
    <rPh sb="36" eb="38">
      <t>イッパン</t>
    </rPh>
    <rPh sb="38" eb="40">
      <t>カイケイ</t>
    </rPh>
    <rPh sb="43" eb="45">
      <t>アンイ</t>
    </rPh>
    <rPh sb="46" eb="47">
      <t>ク</t>
    </rPh>
    <rPh sb="48" eb="49">
      <t>イ</t>
    </rPh>
    <rPh sb="51" eb="52">
      <t>ツツシ</t>
    </rPh>
    <rPh sb="63" eb="65">
      <t>イッパン</t>
    </rPh>
    <rPh sb="65" eb="67">
      <t>カイケイ</t>
    </rPh>
    <rPh sb="70" eb="72">
      <t>タガク</t>
    </rPh>
    <rPh sb="73" eb="75">
      <t>クリイレ</t>
    </rPh>
    <rPh sb="75" eb="76">
      <t>キン</t>
    </rPh>
    <rPh sb="79" eb="81">
      <t>ケイエイ</t>
    </rPh>
    <rPh sb="83" eb="85">
      <t>ドクリツ</t>
    </rPh>
    <rPh sb="85" eb="88">
      <t>サイサンセイ</t>
    </rPh>
    <rPh sb="89" eb="91">
      <t>ゲンソク</t>
    </rPh>
    <rPh sb="92" eb="93">
      <t>ハン</t>
    </rPh>
    <rPh sb="98" eb="100">
      <t>ミナオ</t>
    </rPh>
    <rPh sb="101" eb="103">
      <t>ヒツヨウ</t>
    </rPh>
    <rPh sb="111" eb="113">
      <t>コンゴ</t>
    </rPh>
    <rPh sb="118" eb="120">
      <t>サクゲン</t>
    </rPh>
    <rPh sb="121" eb="123">
      <t>イジ</t>
    </rPh>
    <rPh sb="123" eb="125">
      <t>カンリ</t>
    </rPh>
    <rPh sb="130" eb="132">
      <t>ホウカツ</t>
    </rPh>
    <rPh sb="132" eb="134">
      <t>ミンカン</t>
    </rPh>
    <rPh sb="134" eb="136">
      <t>イタク</t>
    </rPh>
    <rPh sb="136" eb="137">
      <t>トウ</t>
    </rPh>
    <rPh sb="140" eb="142">
      <t>イッソウ</t>
    </rPh>
    <rPh sb="143" eb="145">
      <t>ケイヒ</t>
    </rPh>
    <rPh sb="145" eb="147">
      <t>セツゲン</t>
    </rPh>
    <rPh sb="148" eb="149">
      <t>ツト</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</si>
</sst>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522A-409F-A988-BF0357ECB22A}"/>
            </c:ext>
          </c:extLst>
        </c:ser>
        <c:dLbls>
          <c:showLegendKey val="0"/>
          <c:showVal val="0"/>
          <c:showCatName val="0"/>
          <c:showSerName val="0"/>
          <c:showPercent val="0"/>
          <c:showBubbleSize val="0"/>
        </c:dLbls>
        <c:gapWidth val="150"/>
        <c:axId val="97978240"/>
        <c:axId val="97996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xmlns:c16r2="http://schemas.microsoft.com/office/drawing/2015/06/chart">
            <c:ext xmlns:c16="http://schemas.microsoft.com/office/drawing/2014/chart" uri="{C3380CC4-5D6E-409C-BE32-E72D297353CC}">
              <c16:uniqueId val="{00000001-522A-409F-A988-BF0357ECB22A}"/>
            </c:ext>
          </c:extLst>
        </c:ser>
        <c:dLbls>
          <c:showLegendKey val="0"/>
          <c:showVal val="0"/>
          <c:showCatName val="0"/>
          <c:showSerName val="0"/>
          <c:showPercent val="0"/>
          <c:showBubbleSize val="0"/>
        </c:dLbls>
        <c:marker val="1"/>
        <c:smooth val="0"/>
        <c:axId val="97978240"/>
        <c:axId val="97996800"/>
      </c:lineChart>
      <c:dateAx>
        <c:axId val="97978240"/>
        <c:scaling>
          <c:orientation val="minMax"/>
        </c:scaling>
        <c:delete val="1"/>
        <c:axPos val="b"/>
        <c:numFmt formatCode="ge" sourceLinked="1"/>
        <c:majorTickMark val="none"/>
        <c:minorTickMark val="none"/>
        <c:tickLblPos val="none"/>
        <c:crossAx val="97996800"/>
        <c:crosses val="autoZero"/>
        <c:auto val="1"/>
        <c:lblOffset val="100"/>
        <c:baseTimeUnit val="years"/>
      </c:dateAx>
      <c:valAx>
        <c:axId val="979968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978240"/>
        <c:crosses val="autoZero"/>
        <c:crossBetween val="between"/>
      </c:valAx>
      <c:dTable>
        <c:showHorzBorder val="1"/>
        <c:showVertBorder val="1"/>
        <c:showOutline val="1"/>
        <c:showKeys val="0"/>
        <c:spPr>
          <a:noFill/>
          <a:ln>
            <a:solidFill>
              <a:sysClr val="window" lastClr="F0F0F0">
                <a:lumMod val="65000"/>
              </a:sysClr>
            </a:solidFill>
          </a:ln>
        </c:spPr>
      </c:dTable>
      <c:spPr>
        <a:noFill/>
        <a:ln>
          <a:solidFill>
            <a:sysClr val="window" lastClr="F0F0F0">
              <a:lumMod val="65000"/>
            </a:sysClr>
          </a:solidFill>
        </a:ln>
      </c:spPr>
    </c:plotArea>
    <c:plotVisOnly val="1"/>
    <c:dispBlanksAs val="span"/>
    <c:showDLblsOverMax val="0"/>
  </c:chart>
  <c:spPr>
    <a:noFill/>
    <a:ln>
      <a:solidFill>
        <a:sysClr val="window" lastClr="F0F0F0">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32.65</c:v>
                </c:pt>
                <c:pt idx="1">
                  <c:v>30.61</c:v>
                </c:pt>
                <c:pt idx="2">
                  <c:v>30.61</c:v>
                </c:pt>
                <c:pt idx="3">
                  <c:v>36.729999999999997</c:v>
                </c:pt>
                <c:pt idx="4">
                  <c:v>40.82</c:v>
                </c:pt>
              </c:numCache>
            </c:numRef>
          </c:val>
          <c:extLst xmlns:c16r2="http://schemas.microsoft.com/office/drawing/2015/06/chart">
            <c:ext xmlns:c16="http://schemas.microsoft.com/office/drawing/2014/chart" uri="{C3380CC4-5D6E-409C-BE32-E72D297353CC}">
              <c16:uniqueId val="{00000000-63BB-46BC-ADB2-3492704A4253}"/>
            </c:ext>
          </c:extLst>
        </c:ser>
        <c:dLbls>
          <c:showLegendKey val="0"/>
          <c:showVal val="0"/>
          <c:showCatName val="0"/>
          <c:showSerName val="0"/>
          <c:showPercent val="0"/>
          <c:showBubbleSize val="0"/>
        </c:dLbls>
        <c:gapWidth val="150"/>
        <c:axId val="109848064"/>
        <c:axId val="109849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59.08</c:v>
                </c:pt>
                <c:pt idx="1">
                  <c:v>58.25</c:v>
                </c:pt>
                <c:pt idx="2">
                  <c:v>61.55</c:v>
                </c:pt>
                <c:pt idx="3">
                  <c:v>57.22</c:v>
                </c:pt>
                <c:pt idx="4">
                  <c:v>54.93</c:v>
                </c:pt>
              </c:numCache>
            </c:numRef>
          </c:val>
          <c:smooth val="0"/>
          <c:extLst xmlns:c16r2="http://schemas.microsoft.com/office/drawing/2015/06/chart">
            <c:ext xmlns:c16="http://schemas.microsoft.com/office/drawing/2014/chart" uri="{C3380CC4-5D6E-409C-BE32-E72D297353CC}">
              <c16:uniqueId val="{00000001-63BB-46BC-ADB2-3492704A4253}"/>
            </c:ext>
          </c:extLst>
        </c:ser>
        <c:dLbls>
          <c:showLegendKey val="0"/>
          <c:showVal val="0"/>
          <c:showCatName val="0"/>
          <c:showSerName val="0"/>
          <c:showPercent val="0"/>
          <c:showBubbleSize val="0"/>
        </c:dLbls>
        <c:marker val="1"/>
        <c:smooth val="0"/>
        <c:axId val="109848064"/>
        <c:axId val="109849984"/>
      </c:lineChart>
      <c:dateAx>
        <c:axId val="109848064"/>
        <c:scaling>
          <c:orientation val="minMax"/>
        </c:scaling>
        <c:delete val="1"/>
        <c:axPos val="b"/>
        <c:numFmt formatCode="ge" sourceLinked="1"/>
        <c:majorTickMark val="none"/>
        <c:minorTickMark val="none"/>
        <c:tickLblPos val="none"/>
        <c:crossAx val="109849984"/>
        <c:crosses val="autoZero"/>
        <c:auto val="1"/>
        <c:lblOffset val="100"/>
        <c:baseTimeUnit val="years"/>
      </c:dateAx>
      <c:valAx>
        <c:axId val="1098499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9848064"/>
        <c:crosses val="autoZero"/>
        <c:crossBetween val="between"/>
      </c:valAx>
      <c:dTable>
        <c:showHorzBorder val="1"/>
        <c:showVertBorder val="1"/>
        <c:showOutline val="1"/>
        <c:showKeys val="0"/>
        <c:spPr>
          <a:noFill/>
          <a:ln>
            <a:solidFill>
              <a:sysClr val="window" lastClr="F0F0F0">
                <a:lumMod val="65000"/>
              </a:sysClr>
            </a:solidFill>
          </a:ln>
        </c:spPr>
      </c:dTable>
      <c:spPr>
        <a:noFill/>
        <a:ln>
          <a:solidFill>
            <a:sysClr val="window" lastClr="F0F0F0">
              <a:lumMod val="65000"/>
            </a:sysClr>
          </a:solidFill>
        </a:ln>
      </c:spPr>
    </c:plotArea>
    <c:plotVisOnly val="1"/>
    <c:dispBlanksAs val="span"/>
    <c:showDLblsOverMax val="0"/>
  </c:chart>
  <c:spPr>
    <a:noFill/>
    <a:ln>
      <a:solidFill>
        <a:sysClr val="window" lastClr="F0F0F0">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64.290000000000006</c:v>
                </c:pt>
                <c:pt idx="1">
                  <c:v>65.430000000000007</c:v>
                </c:pt>
                <c:pt idx="2">
                  <c:v>65.819999999999993</c:v>
                </c:pt>
                <c:pt idx="3">
                  <c:v>64.86</c:v>
                </c:pt>
                <c:pt idx="4">
                  <c:v>72</c:v>
                </c:pt>
              </c:numCache>
            </c:numRef>
          </c:val>
          <c:extLst xmlns:c16r2="http://schemas.microsoft.com/office/drawing/2015/06/chart">
            <c:ext xmlns:c16="http://schemas.microsoft.com/office/drawing/2014/chart" uri="{C3380CC4-5D6E-409C-BE32-E72D297353CC}">
              <c16:uniqueId val="{00000000-82BB-4E54-9CD4-E03858682CE5}"/>
            </c:ext>
          </c:extLst>
        </c:ser>
        <c:dLbls>
          <c:showLegendKey val="0"/>
          <c:showVal val="0"/>
          <c:showCatName val="0"/>
          <c:showSerName val="0"/>
          <c:showPercent val="0"/>
          <c:showBubbleSize val="0"/>
        </c:dLbls>
        <c:gapWidth val="150"/>
        <c:axId val="109971328"/>
        <c:axId val="1099776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77.12</c:v>
                </c:pt>
                <c:pt idx="1">
                  <c:v>68.150000000000006</c:v>
                </c:pt>
                <c:pt idx="2">
                  <c:v>67.489999999999995</c:v>
                </c:pt>
                <c:pt idx="3">
                  <c:v>67.290000000000006</c:v>
                </c:pt>
                <c:pt idx="4">
                  <c:v>65.569999999999993</c:v>
                </c:pt>
              </c:numCache>
            </c:numRef>
          </c:val>
          <c:smooth val="0"/>
          <c:extLst xmlns:c16r2="http://schemas.microsoft.com/office/drawing/2015/06/chart">
            <c:ext xmlns:c16="http://schemas.microsoft.com/office/drawing/2014/chart" uri="{C3380CC4-5D6E-409C-BE32-E72D297353CC}">
              <c16:uniqueId val="{00000001-82BB-4E54-9CD4-E03858682CE5}"/>
            </c:ext>
          </c:extLst>
        </c:ser>
        <c:dLbls>
          <c:showLegendKey val="0"/>
          <c:showVal val="0"/>
          <c:showCatName val="0"/>
          <c:showSerName val="0"/>
          <c:showPercent val="0"/>
          <c:showBubbleSize val="0"/>
        </c:dLbls>
        <c:marker val="1"/>
        <c:smooth val="0"/>
        <c:axId val="109971328"/>
        <c:axId val="109977600"/>
      </c:lineChart>
      <c:dateAx>
        <c:axId val="109971328"/>
        <c:scaling>
          <c:orientation val="minMax"/>
        </c:scaling>
        <c:delete val="1"/>
        <c:axPos val="b"/>
        <c:numFmt formatCode="ge" sourceLinked="1"/>
        <c:majorTickMark val="none"/>
        <c:minorTickMark val="none"/>
        <c:tickLblPos val="none"/>
        <c:crossAx val="109977600"/>
        <c:crosses val="autoZero"/>
        <c:auto val="1"/>
        <c:lblOffset val="100"/>
        <c:baseTimeUnit val="years"/>
      </c:dateAx>
      <c:valAx>
        <c:axId val="1099776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9971328"/>
        <c:crosses val="autoZero"/>
        <c:crossBetween val="between"/>
      </c:valAx>
      <c:dTable>
        <c:showHorzBorder val="1"/>
        <c:showVertBorder val="1"/>
        <c:showOutline val="1"/>
        <c:showKeys val="0"/>
        <c:spPr>
          <a:noFill/>
          <a:ln>
            <a:solidFill>
              <a:sysClr val="window" lastClr="F0F0F0">
                <a:lumMod val="65000"/>
              </a:sysClr>
            </a:solidFill>
          </a:ln>
        </c:spPr>
      </c:dTable>
      <c:spPr>
        <a:noFill/>
        <a:ln>
          <a:solidFill>
            <a:sysClr val="window" lastClr="F0F0F0">
              <a:lumMod val="65000"/>
            </a:sysClr>
          </a:solidFill>
        </a:ln>
      </c:spPr>
    </c:plotArea>
    <c:plotVisOnly val="1"/>
    <c:dispBlanksAs val="span"/>
    <c:showDLblsOverMax val="0"/>
  </c:chart>
  <c:spPr>
    <a:noFill/>
    <a:ln>
      <a:solidFill>
        <a:sysClr val="window" lastClr="F0F0F0">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54.61</c:v>
                </c:pt>
                <c:pt idx="1">
                  <c:v>68.25</c:v>
                </c:pt>
                <c:pt idx="2">
                  <c:v>91.79</c:v>
                </c:pt>
                <c:pt idx="3">
                  <c:v>92.85</c:v>
                </c:pt>
                <c:pt idx="4">
                  <c:v>94.63</c:v>
                </c:pt>
              </c:numCache>
            </c:numRef>
          </c:val>
          <c:extLst xmlns:c16r2="http://schemas.microsoft.com/office/drawing/2015/06/chart">
            <c:ext xmlns:c16="http://schemas.microsoft.com/office/drawing/2014/chart" uri="{C3380CC4-5D6E-409C-BE32-E72D297353CC}">
              <c16:uniqueId val="{00000000-29DA-488A-8D64-F114DD081A9B}"/>
            </c:ext>
          </c:extLst>
        </c:ser>
        <c:dLbls>
          <c:showLegendKey val="0"/>
          <c:showVal val="0"/>
          <c:showCatName val="0"/>
          <c:showSerName val="0"/>
          <c:showPercent val="0"/>
          <c:showBubbleSize val="0"/>
        </c:dLbls>
        <c:gapWidth val="150"/>
        <c:axId val="98019584"/>
        <c:axId val="980258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29DA-488A-8D64-F114DD081A9B}"/>
            </c:ext>
          </c:extLst>
        </c:ser>
        <c:dLbls>
          <c:showLegendKey val="0"/>
          <c:showVal val="0"/>
          <c:showCatName val="0"/>
          <c:showSerName val="0"/>
          <c:showPercent val="0"/>
          <c:showBubbleSize val="0"/>
        </c:dLbls>
        <c:marker val="1"/>
        <c:smooth val="0"/>
        <c:axId val="98019584"/>
        <c:axId val="98025856"/>
      </c:lineChart>
      <c:dateAx>
        <c:axId val="98019584"/>
        <c:scaling>
          <c:orientation val="minMax"/>
        </c:scaling>
        <c:delete val="1"/>
        <c:axPos val="b"/>
        <c:numFmt formatCode="ge" sourceLinked="1"/>
        <c:majorTickMark val="none"/>
        <c:minorTickMark val="none"/>
        <c:tickLblPos val="none"/>
        <c:crossAx val="98025856"/>
        <c:crosses val="autoZero"/>
        <c:auto val="1"/>
        <c:lblOffset val="100"/>
        <c:baseTimeUnit val="years"/>
      </c:dateAx>
      <c:valAx>
        <c:axId val="980258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8019584"/>
        <c:crosses val="autoZero"/>
        <c:crossBetween val="between"/>
      </c:valAx>
      <c:dTable>
        <c:showHorzBorder val="1"/>
        <c:showVertBorder val="1"/>
        <c:showOutline val="1"/>
        <c:showKeys val="0"/>
        <c:spPr>
          <a:noFill/>
          <a:ln>
            <a:solidFill>
              <a:sysClr val="window" lastClr="F0F0F0">
                <a:lumMod val="65000"/>
              </a:sysClr>
            </a:solidFill>
          </a:ln>
        </c:spPr>
      </c:dTable>
      <c:spPr>
        <a:noFill/>
        <a:ln>
          <a:solidFill>
            <a:sysClr val="window" lastClr="F0F0F0">
              <a:lumMod val="65000"/>
            </a:sysClr>
          </a:solidFill>
        </a:ln>
      </c:spPr>
    </c:plotArea>
    <c:plotVisOnly val="1"/>
    <c:dispBlanksAs val="span"/>
    <c:showDLblsOverMax val="0"/>
  </c:chart>
  <c:spPr>
    <a:noFill/>
    <a:ln>
      <a:solidFill>
        <a:sysClr val="window" lastClr="F0F0F0">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E5CF-4753-9D16-17FBEDDCFF7E}"/>
            </c:ext>
          </c:extLst>
        </c:ser>
        <c:dLbls>
          <c:showLegendKey val="0"/>
          <c:showVal val="0"/>
          <c:showCatName val="0"/>
          <c:showSerName val="0"/>
          <c:showPercent val="0"/>
          <c:showBubbleSize val="0"/>
        </c:dLbls>
        <c:gapWidth val="150"/>
        <c:axId val="108866176"/>
        <c:axId val="1088724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E5CF-4753-9D16-17FBEDDCFF7E}"/>
            </c:ext>
          </c:extLst>
        </c:ser>
        <c:dLbls>
          <c:showLegendKey val="0"/>
          <c:showVal val="0"/>
          <c:showCatName val="0"/>
          <c:showSerName val="0"/>
          <c:showPercent val="0"/>
          <c:showBubbleSize val="0"/>
        </c:dLbls>
        <c:marker val="1"/>
        <c:smooth val="0"/>
        <c:axId val="108866176"/>
        <c:axId val="108872448"/>
      </c:lineChart>
      <c:dateAx>
        <c:axId val="108866176"/>
        <c:scaling>
          <c:orientation val="minMax"/>
        </c:scaling>
        <c:delete val="1"/>
        <c:axPos val="b"/>
        <c:numFmt formatCode="ge" sourceLinked="1"/>
        <c:majorTickMark val="none"/>
        <c:minorTickMark val="none"/>
        <c:tickLblPos val="none"/>
        <c:crossAx val="108872448"/>
        <c:crosses val="autoZero"/>
        <c:auto val="1"/>
        <c:lblOffset val="100"/>
        <c:baseTimeUnit val="years"/>
      </c:dateAx>
      <c:valAx>
        <c:axId val="1088724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8866176"/>
        <c:crosses val="autoZero"/>
        <c:crossBetween val="between"/>
      </c:valAx>
      <c:dTable>
        <c:showHorzBorder val="1"/>
        <c:showVertBorder val="1"/>
        <c:showOutline val="1"/>
        <c:showKeys val="0"/>
        <c:spPr>
          <a:noFill/>
          <a:ln>
            <a:solidFill>
              <a:sysClr val="window" lastClr="F0F0F0">
                <a:lumMod val="65000"/>
              </a:sysClr>
            </a:solidFill>
          </a:ln>
        </c:spPr>
      </c:dTable>
      <c:spPr>
        <a:noFill/>
        <a:ln>
          <a:solidFill>
            <a:sysClr val="window" lastClr="F0F0F0">
              <a:lumMod val="65000"/>
            </a:sysClr>
          </a:solidFill>
        </a:ln>
      </c:spPr>
    </c:plotArea>
    <c:plotVisOnly val="1"/>
    <c:dispBlanksAs val="span"/>
    <c:showDLblsOverMax val="0"/>
  </c:chart>
  <c:spPr>
    <a:noFill/>
    <a:ln>
      <a:solidFill>
        <a:sysClr val="window" lastClr="F0F0F0">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68F4-4CC9-A40A-30384589BF5F}"/>
            </c:ext>
          </c:extLst>
        </c:ser>
        <c:dLbls>
          <c:showLegendKey val="0"/>
          <c:showVal val="0"/>
          <c:showCatName val="0"/>
          <c:showSerName val="0"/>
          <c:showPercent val="0"/>
          <c:showBubbleSize val="0"/>
        </c:dLbls>
        <c:gapWidth val="150"/>
        <c:axId val="108895232"/>
        <c:axId val="1089178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68F4-4CC9-A40A-30384589BF5F}"/>
            </c:ext>
          </c:extLst>
        </c:ser>
        <c:dLbls>
          <c:showLegendKey val="0"/>
          <c:showVal val="0"/>
          <c:showCatName val="0"/>
          <c:showSerName val="0"/>
          <c:showPercent val="0"/>
          <c:showBubbleSize val="0"/>
        </c:dLbls>
        <c:marker val="1"/>
        <c:smooth val="0"/>
        <c:axId val="108895232"/>
        <c:axId val="108917888"/>
      </c:lineChart>
      <c:dateAx>
        <c:axId val="108895232"/>
        <c:scaling>
          <c:orientation val="minMax"/>
        </c:scaling>
        <c:delete val="1"/>
        <c:axPos val="b"/>
        <c:numFmt formatCode="ge" sourceLinked="1"/>
        <c:majorTickMark val="none"/>
        <c:minorTickMark val="none"/>
        <c:tickLblPos val="none"/>
        <c:crossAx val="108917888"/>
        <c:crosses val="autoZero"/>
        <c:auto val="1"/>
        <c:lblOffset val="100"/>
        <c:baseTimeUnit val="years"/>
      </c:dateAx>
      <c:valAx>
        <c:axId val="1089178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8895232"/>
        <c:crosses val="autoZero"/>
        <c:crossBetween val="between"/>
      </c:valAx>
      <c:dTable>
        <c:showHorzBorder val="1"/>
        <c:showVertBorder val="1"/>
        <c:showOutline val="1"/>
        <c:showKeys val="0"/>
        <c:spPr>
          <a:noFill/>
          <a:ln>
            <a:solidFill>
              <a:sysClr val="window" lastClr="F0F0F0">
                <a:lumMod val="65000"/>
              </a:sysClr>
            </a:solidFill>
          </a:ln>
        </c:spPr>
      </c:dTable>
      <c:spPr>
        <a:noFill/>
        <a:ln>
          <a:solidFill>
            <a:sysClr val="window" lastClr="F0F0F0">
              <a:lumMod val="65000"/>
            </a:sysClr>
          </a:solidFill>
        </a:ln>
      </c:spPr>
    </c:plotArea>
    <c:plotVisOnly val="1"/>
    <c:dispBlanksAs val="span"/>
    <c:showDLblsOverMax val="0"/>
  </c:chart>
  <c:spPr>
    <a:noFill/>
    <a:ln>
      <a:solidFill>
        <a:sysClr val="window" lastClr="F0F0F0">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0D9E-4634-B240-3D427B45F5DF}"/>
            </c:ext>
          </c:extLst>
        </c:ser>
        <c:dLbls>
          <c:showLegendKey val="0"/>
          <c:showVal val="0"/>
          <c:showCatName val="0"/>
          <c:showSerName val="0"/>
          <c:showPercent val="0"/>
          <c:showBubbleSize val="0"/>
        </c:dLbls>
        <c:gapWidth val="150"/>
        <c:axId val="109610880"/>
        <c:axId val="1096171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0D9E-4634-B240-3D427B45F5DF}"/>
            </c:ext>
          </c:extLst>
        </c:ser>
        <c:dLbls>
          <c:showLegendKey val="0"/>
          <c:showVal val="0"/>
          <c:showCatName val="0"/>
          <c:showSerName val="0"/>
          <c:showPercent val="0"/>
          <c:showBubbleSize val="0"/>
        </c:dLbls>
        <c:marker val="1"/>
        <c:smooth val="0"/>
        <c:axId val="109610880"/>
        <c:axId val="109617152"/>
      </c:lineChart>
      <c:dateAx>
        <c:axId val="109610880"/>
        <c:scaling>
          <c:orientation val="minMax"/>
        </c:scaling>
        <c:delete val="1"/>
        <c:axPos val="b"/>
        <c:numFmt formatCode="ge" sourceLinked="1"/>
        <c:majorTickMark val="none"/>
        <c:minorTickMark val="none"/>
        <c:tickLblPos val="none"/>
        <c:crossAx val="109617152"/>
        <c:crosses val="autoZero"/>
        <c:auto val="1"/>
        <c:lblOffset val="100"/>
        <c:baseTimeUnit val="years"/>
      </c:dateAx>
      <c:valAx>
        <c:axId val="1096171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9610880"/>
        <c:crosses val="autoZero"/>
        <c:crossBetween val="between"/>
      </c:valAx>
      <c:dTable>
        <c:showHorzBorder val="1"/>
        <c:showVertBorder val="1"/>
        <c:showOutline val="1"/>
        <c:showKeys val="0"/>
        <c:spPr>
          <a:noFill/>
          <a:ln>
            <a:solidFill>
              <a:sysClr val="window" lastClr="F0F0F0">
                <a:lumMod val="65000"/>
              </a:sysClr>
            </a:solidFill>
          </a:ln>
        </c:spPr>
      </c:dTable>
      <c:spPr>
        <a:noFill/>
        <a:ln>
          <a:solidFill>
            <a:sysClr val="window" lastClr="F0F0F0">
              <a:lumMod val="65000"/>
            </a:sysClr>
          </a:solidFill>
        </a:ln>
      </c:spPr>
    </c:plotArea>
    <c:plotVisOnly val="1"/>
    <c:dispBlanksAs val="span"/>
    <c:showDLblsOverMax val="0"/>
  </c:chart>
  <c:spPr>
    <a:noFill/>
    <a:ln>
      <a:solidFill>
        <a:sysClr val="window" lastClr="F0F0F0">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987B-46D4-8C37-E008F1D33539}"/>
            </c:ext>
          </c:extLst>
        </c:ser>
        <c:dLbls>
          <c:showLegendKey val="0"/>
          <c:showVal val="0"/>
          <c:showCatName val="0"/>
          <c:showSerName val="0"/>
          <c:showPercent val="0"/>
          <c:showBubbleSize val="0"/>
        </c:dLbls>
        <c:gapWidth val="150"/>
        <c:axId val="109639936"/>
        <c:axId val="109646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987B-46D4-8C37-E008F1D33539}"/>
            </c:ext>
          </c:extLst>
        </c:ser>
        <c:dLbls>
          <c:showLegendKey val="0"/>
          <c:showVal val="0"/>
          <c:showCatName val="0"/>
          <c:showSerName val="0"/>
          <c:showPercent val="0"/>
          <c:showBubbleSize val="0"/>
        </c:dLbls>
        <c:marker val="1"/>
        <c:smooth val="0"/>
        <c:axId val="109639936"/>
        <c:axId val="109646208"/>
      </c:lineChart>
      <c:dateAx>
        <c:axId val="109639936"/>
        <c:scaling>
          <c:orientation val="minMax"/>
        </c:scaling>
        <c:delete val="1"/>
        <c:axPos val="b"/>
        <c:numFmt formatCode="ge" sourceLinked="1"/>
        <c:majorTickMark val="none"/>
        <c:minorTickMark val="none"/>
        <c:tickLblPos val="none"/>
        <c:crossAx val="109646208"/>
        <c:crosses val="autoZero"/>
        <c:auto val="1"/>
        <c:lblOffset val="100"/>
        <c:baseTimeUnit val="years"/>
      </c:dateAx>
      <c:valAx>
        <c:axId val="109646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9639936"/>
        <c:crosses val="autoZero"/>
        <c:crossBetween val="between"/>
      </c:valAx>
      <c:dTable>
        <c:showHorzBorder val="1"/>
        <c:showVertBorder val="1"/>
        <c:showOutline val="1"/>
        <c:showKeys val="0"/>
        <c:spPr>
          <a:noFill/>
          <a:ln>
            <a:solidFill>
              <a:sysClr val="window" lastClr="F0F0F0">
                <a:lumMod val="65000"/>
              </a:sysClr>
            </a:solidFill>
          </a:ln>
        </c:spPr>
      </c:dTable>
      <c:spPr>
        <a:noFill/>
        <a:ln>
          <a:solidFill>
            <a:sysClr val="window" lastClr="F0F0F0">
              <a:lumMod val="65000"/>
            </a:sysClr>
          </a:solidFill>
        </a:ln>
      </c:spPr>
    </c:plotArea>
    <c:plotVisOnly val="1"/>
    <c:dispBlanksAs val="span"/>
    <c:showDLblsOverMax val="0"/>
  </c:chart>
  <c:spPr>
    <a:noFill/>
    <a:ln>
      <a:solidFill>
        <a:sysClr val="window" lastClr="F0F0F0">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formatCode="#,##0.00;&quot;△&quot;#,##0.00">
                  <c:v>0</c:v>
                </c:pt>
                <c:pt idx="1">
                  <c:v>497.49</c:v>
                </c:pt>
                <c:pt idx="2">
                  <c:v>501.93</c:v>
                </c:pt>
                <c:pt idx="3" formatCode="#,##0.00;&quot;△&quot;#,##0.00">
                  <c:v>0</c:v>
                </c:pt>
                <c:pt idx="4" formatCode="#,##0.00;&quot;△&quot;#,##0.00">
                  <c:v>0</c:v>
                </c:pt>
              </c:numCache>
            </c:numRef>
          </c:val>
          <c:extLst xmlns:c16r2="http://schemas.microsoft.com/office/drawing/2015/06/chart">
            <c:ext xmlns:c16="http://schemas.microsoft.com/office/drawing/2014/chart" uri="{C3380CC4-5D6E-409C-BE32-E72D297353CC}">
              <c16:uniqueId val="{00000000-C538-4585-B3B1-5E71CC918D1F}"/>
            </c:ext>
          </c:extLst>
        </c:ser>
        <c:dLbls>
          <c:showLegendKey val="0"/>
          <c:showVal val="0"/>
          <c:showCatName val="0"/>
          <c:showSerName val="0"/>
          <c:showPercent val="0"/>
          <c:showBubbleSize val="0"/>
        </c:dLbls>
        <c:gapWidth val="150"/>
        <c:axId val="109685376"/>
        <c:axId val="1096916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416.91</c:v>
                </c:pt>
                <c:pt idx="1">
                  <c:v>392.19</c:v>
                </c:pt>
                <c:pt idx="2">
                  <c:v>413.5</c:v>
                </c:pt>
                <c:pt idx="3">
                  <c:v>407.42</c:v>
                </c:pt>
                <c:pt idx="4">
                  <c:v>386.46</c:v>
                </c:pt>
              </c:numCache>
            </c:numRef>
          </c:val>
          <c:smooth val="0"/>
          <c:extLst xmlns:c16r2="http://schemas.microsoft.com/office/drawing/2015/06/chart">
            <c:ext xmlns:c16="http://schemas.microsoft.com/office/drawing/2014/chart" uri="{C3380CC4-5D6E-409C-BE32-E72D297353CC}">
              <c16:uniqueId val="{00000001-C538-4585-B3B1-5E71CC918D1F}"/>
            </c:ext>
          </c:extLst>
        </c:ser>
        <c:dLbls>
          <c:showLegendKey val="0"/>
          <c:showVal val="0"/>
          <c:showCatName val="0"/>
          <c:showSerName val="0"/>
          <c:showPercent val="0"/>
          <c:showBubbleSize val="0"/>
        </c:dLbls>
        <c:marker val="1"/>
        <c:smooth val="0"/>
        <c:axId val="109685376"/>
        <c:axId val="109691648"/>
      </c:lineChart>
      <c:dateAx>
        <c:axId val="109685376"/>
        <c:scaling>
          <c:orientation val="minMax"/>
        </c:scaling>
        <c:delete val="1"/>
        <c:axPos val="b"/>
        <c:numFmt formatCode="ge" sourceLinked="1"/>
        <c:majorTickMark val="none"/>
        <c:minorTickMark val="none"/>
        <c:tickLblPos val="none"/>
        <c:crossAx val="109691648"/>
        <c:crosses val="autoZero"/>
        <c:auto val="1"/>
        <c:lblOffset val="100"/>
        <c:baseTimeUnit val="years"/>
      </c:dateAx>
      <c:valAx>
        <c:axId val="109691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9685376"/>
        <c:crosses val="autoZero"/>
        <c:crossBetween val="between"/>
      </c:valAx>
      <c:dTable>
        <c:showHorzBorder val="1"/>
        <c:showVertBorder val="1"/>
        <c:showOutline val="1"/>
        <c:showKeys val="0"/>
        <c:spPr>
          <a:noFill/>
          <a:ln>
            <a:solidFill>
              <a:sysClr val="window" lastClr="F0F0F0">
                <a:lumMod val="65000"/>
              </a:sysClr>
            </a:solidFill>
          </a:ln>
        </c:spPr>
      </c:dTable>
      <c:spPr>
        <a:noFill/>
        <a:ln>
          <a:solidFill>
            <a:sysClr val="window" lastClr="F0F0F0">
              <a:lumMod val="65000"/>
            </a:sysClr>
          </a:solidFill>
        </a:ln>
      </c:spPr>
    </c:plotArea>
    <c:plotVisOnly val="1"/>
    <c:dispBlanksAs val="span"/>
    <c:showDLblsOverMax val="0"/>
  </c:chart>
  <c:spPr>
    <a:noFill/>
    <a:ln>
      <a:solidFill>
        <a:sysClr val="window" lastClr="F0F0F0">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33.08</c:v>
                </c:pt>
                <c:pt idx="1">
                  <c:v>46.34</c:v>
                </c:pt>
                <c:pt idx="2">
                  <c:v>46.41</c:v>
                </c:pt>
                <c:pt idx="3">
                  <c:v>40</c:v>
                </c:pt>
                <c:pt idx="4">
                  <c:v>23.06</c:v>
                </c:pt>
              </c:numCache>
            </c:numRef>
          </c:val>
          <c:extLst xmlns:c16r2="http://schemas.microsoft.com/office/drawing/2015/06/chart">
            <c:ext xmlns:c16="http://schemas.microsoft.com/office/drawing/2014/chart" uri="{C3380CC4-5D6E-409C-BE32-E72D297353CC}">
              <c16:uniqueId val="{00000000-B4A7-4BA0-9976-2FBB4363B57F}"/>
            </c:ext>
          </c:extLst>
        </c:ser>
        <c:dLbls>
          <c:showLegendKey val="0"/>
          <c:showVal val="0"/>
          <c:showCatName val="0"/>
          <c:showSerName val="0"/>
          <c:showPercent val="0"/>
          <c:showBubbleSize val="0"/>
        </c:dLbls>
        <c:gapWidth val="150"/>
        <c:axId val="109788160"/>
        <c:axId val="109794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57.93</c:v>
                </c:pt>
                <c:pt idx="1">
                  <c:v>57.03</c:v>
                </c:pt>
                <c:pt idx="2">
                  <c:v>55.84</c:v>
                </c:pt>
                <c:pt idx="3">
                  <c:v>57.08</c:v>
                </c:pt>
                <c:pt idx="4">
                  <c:v>55.85</c:v>
                </c:pt>
              </c:numCache>
            </c:numRef>
          </c:val>
          <c:smooth val="0"/>
          <c:extLst xmlns:c16r2="http://schemas.microsoft.com/office/drawing/2015/06/chart">
            <c:ext xmlns:c16="http://schemas.microsoft.com/office/drawing/2014/chart" uri="{C3380CC4-5D6E-409C-BE32-E72D297353CC}">
              <c16:uniqueId val="{00000001-B4A7-4BA0-9976-2FBB4363B57F}"/>
            </c:ext>
          </c:extLst>
        </c:ser>
        <c:dLbls>
          <c:showLegendKey val="0"/>
          <c:showVal val="0"/>
          <c:showCatName val="0"/>
          <c:showSerName val="0"/>
          <c:showPercent val="0"/>
          <c:showBubbleSize val="0"/>
        </c:dLbls>
        <c:marker val="1"/>
        <c:smooth val="0"/>
        <c:axId val="109788160"/>
        <c:axId val="109794432"/>
      </c:lineChart>
      <c:dateAx>
        <c:axId val="109788160"/>
        <c:scaling>
          <c:orientation val="minMax"/>
        </c:scaling>
        <c:delete val="1"/>
        <c:axPos val="b"/>
        <c:numFmt formatCode="ge" sourceLinked="1"/>
        <c:majorTickMark val="none"/>
        <c:minorTickMark val="none"/>
        <c:tickLblPos val="none"/>
        <c:crossAx val="109794432"/>
        <c:crosses val="autoZero"/>
        <c:auto val="1"/>
        <c:lblOffset val="100"/>
        <c:baseTimeUnit val="years"/>
      </c:dateAx>
      <c:valAx>
        <c:axId val="1097944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9788160"/>
        <c:crosses val="autoZero"/>
        <c:crossBetween val="between"/>
      </c:valAx>
      <c:dTable>
        <c:showHorzBorder val="1"/>
        <c:showVertBorder val="1"/>
        <c:showOutline val="1"/>
        <c:showKeys val="0"/>
        <c:spPr>
          <a:noFill/>
          <a:ln>
            <a:solidFill>
              <a:sysClr val="window" lastClr="F0F0F0">
                <a:lumMod val="65000"/>
              </a:sysClr>
            </a:solidFill>
          </a:ln>
        </c:spPr>
      </c:dTable>
      <c:spPr>
        <a:noFill/>
        <a:ln>
          <a:solidFill>
            <a:sysClr val="window" lastClr="F0F0F0">
              <a:lumMod val="65000"/>
            </a:sysClr>
          </a:solidFill>
        </a:ln>
      </c:spPr>
    </c:plotArea>
    <c:plotVisOnly val="1"/>
    <c:dispBlanksAs val="span"/>
    <c:showDLblsOverMax val="0"/>
  </c:chart>
  <c:spPr>
    <a:noFill/>
    <a:ln>
      <a:solidFill>
        <a:sysClr val="window" lastClr="F0F0F0">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499.74</c:v>
                </c:pt>
                <c:pt idx="1">
                  <c:v>364.68</c:v>
                </c:pt>
                <c:pt idx="2">
                  <c:v>355.82</c:v>
                </c:pt>
                <c:pt idx="3">
                  <c:v>424.91</c:v>
                </c:pt>
                <c:pt idx="4">
                  <c:v>733.32</c:v>
                </c:pt>
              </c:numCache>
            </c:numRef>
          </c:val>
          <c:extLst xmlns:c16r2="http://schemas.microsoft.com/office/drawing/2015/06/chart">
            <c:ext xmlns:c16="http://schemas.microsoft.com/office/drawing/2014/chart" uri="{C3380CC4-5D6E-409C-BE32-E72D297353CC}">
              <c16:uniqueId val="{00000000-4A3E-4451-8BD7-1A2DAD8232DA}"/>
            </c:ext>
          </c:extLst>
        </c:ser>
        <c:dLbls>
          <c:showLegendKey val="0"/>
          <c:showVal val="0"/>
          <c:showCatName val="0"/>
          <c:showSerName val="0"/>
          <c:showPercent val="0"/>
          <c:showBubbleSize val="0"/>
        </c:dLbls>
        <c:gapWidth val="150"/>
        <c:axId val="109808640"/>
        <c:axId val="1098272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276.93</c:v>
                </c:pt>
                <c:pt idx="1">
                  <c:v>283.73</c:v>
                </c:pt>
                <c:pt idx="2">
                  <c:v>287.57</c:v>
                </c:pt>
                <c:pt idx="3">
                  <c:v>286.86</c:v>
                </c:pt>
                <c:pt idx="4">
                  <c:v>287.91000000000003</c:v>
                </c:pt>
              </c:numCache>
            </c:numRef>
          </c:val>
          <c:smooth val="0"/>
          <c:extLst xmlns:c16r2="http://schemas.microsoft.com/office/drawing/2015/06/chart">
            <c:ext xmlns:c16="http://schemas.microsoft.com/office/drawing/2014/chart" uri="{C3380CC4-5D6E-409C-BE32-E72D297353CC}">
              <c16:uniqueId val="{00000001-4A3E-4451-8BD7-1A2DAD8232DA}"/>
            </c:ext>
          </c:extLst>
        </c:ser>
        <c:dLbls>
          <c:showLegendKey val="0"/>
          <c:showVal val="0"/>
          <c:showCatName val="0"/>
          <c:showSerName val="0"/>
          <c:showPercent val="0"/>
          <c:showBubbleSize val="0"/>
        </c:dLbls>
        <c:marker val="1"/>
        <c:smooth val="0"/>
        <c:axId val="109808640"/>
        <c:axId val="109827200"/>
      </c:lineChart>
      <c:dateAx>
        <c:axId val="109808640"/>
        <c:scaling>
          <c:orientation val="minMax"/>
        </c:scaling>
        <c:delete val="1"/>
        <c:axPos val="b"/>
        <c:numFmt formatCode="ge" sourceLinked="1"/>
        <c:majorTickMark val="none"/>
        <c:minorTickMark val="none"/>
        <c:tickLblPos val="none"/>
        <c:crossAx val="109827200"/>
        <c:crosses val="autoZero"/>
        <c:auto val="1"/>
        <c:lblOffset val="100"/>
        <c:baseTimeUnit val="years"/>
      </c:dateAx>
      <c:valAx>
        <c:axId val="1098272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9808640"/>
        <c:crosses val="autoZero"/>
        <c:crossBetween val="between"/>
      </c:valAx>
      <c:dTable>
        <c:showHorzBorder val="1"/>
        <c:showVertBorder val="1"/>
        <c:showOutline val="1"/>
        <c:showKeys val="0"/>
        <c:spPr>
          <a:noFill/>
          <a:ln>
            <a:solidFill>
              <a:sysClr val="window" lastClr="F0F0F0">
                <a:lumMod val="65000"/>
              </a:sysClr>
            </a:solidFill>
          </a:ln>
        </c:spPr>
      </c:dTable>
      <c:spPr>
        <a:noFill/>
        <a:ln>
          <a:solidFill>
            <a:sysClr val="window" lastClr="F0F0F0">
              <a:lumMod val="65000"/>
            </a:sysClr>
          </a:solidFill>
        </a:ln>
      </c:spPr>
    </c:plotArea>
    <c:plotVisOnly val="1"/>
    <c:dispBlanksAs val="span"/>
    <c:showDLblsOverMax val="0"/>
  </c:chart>
  <c:spPr>
    <a:noFill/>
    <a:ln>
      <a:solidFill>
        <a:sysClr val="window" lastClr="F0F0F0">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【325.02】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【78.90】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【57.80】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【270.94】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xmlns=""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xmlns=""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xmlns=""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xmlns=""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0F0F0"/>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S41" zoomScaleNormal="100" workbookViewId="0">
      <selection activeCell="CA66" sqref="CA6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15">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15">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4" t="str">
        <f>データ!H6</f>
        <v>福島県　磐梯町</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4" t="s">
        <v>1</v>
      </c>
      <c r="C7" s="64"/>
      <c r="D7" s="64"/>
      <c r="E7" s="64"/>
      <c r="F7" s="64"/>
      <c r="G7" s="64"/>
      <c r="H7" s="64"/>
      <c r="I7" s="64" t="s">
        <v>2</v>
      </c>
      <c r="J7" s="64"/>
      <c r="K7" s="64"/>
      <c r="L7" s="64"/>
      <c r="M7" s="64"/>
      <c r="N7" s="64"/>
      <c r="O7" s="64"/>
      <c r="P7" s="64" t="s">
        <v>3</v>
      </c>
      <c r="Q7" s="64"/>
      <c r="R7" s="64"/>
      <c r="S7" s="64"/>
      <c r="T7" s="64"/>
      <c r="U7" s="64"/>
      <c r="V7" s="64"/>
      <c r="W7" s="64" t="s">
        <v>4</v>
      </c>
      <c r="X7" s="64"/>
      <c r="Y7" s="64"/>
      <c r="Z7" s="64"/>
      <c r="AA7" s="64"/>
      <c r="AB7" s="64"/>
      <c r="AC7" s="64"/>
      <c r="AD7" s="64" t="s">
        <v>5</v>
      </c>
      <c r="AE7" s="64"/>
      <c r="AF7" s="64"/>
      <c r="AG7" s="64"/>
      <c r="AH7" s="64"/>
      <c r="AI7" s="64"/>
      <c r="AJ7" s="64"/>
      <c r="AK7" s="3"/>
      <c r="AL7" s="64" t="s">
        <v>6</v>
      </c>
      <c r="AM7" s="64"/>
      <c r="AN7" s="64"/>
      <c r="AO7" s="64"/>
      <c r="AP7" s="64"/>
      <c r="AQ7" s="64"/>
      <c r="AR7" s="64"/>
      <c r="AS7" s="64"/>
      <c r="AT7" s="64" t="s">
        <v>7</v>
      </c>
      <c r="AU7" s="64"/>
      <c r="AV7" s="64"/>
      <c r="AW7" s="64"/>
      <c r="AX7" s="64"/>
      <c r="AY7" s="64"/>
      <c r="AZ7" s="64"/>
      <c r="BA7" s="64"/>
      <c r="BB7" s="64" t="s">
        <v>8</v>
      </c>
      <c r="BC7" s="64"/>
      <c r="BD7" s="64"/>
      <c r="BE7" s="64"/>
      <c r="BF7" s="64"/>
      <c r="BG7" s="64"/>
      <c r="BH7" s="64"/>
      <c r="BI7" s="64"/>
      <c r="BJ7" s="3"/>
      <c r="BK7" s="3"/>
      <c r="BL7" s="4" t="s">
        <v>9</v>
      </c>
      <c r="BM7" s="5"/>
      <c r="BN7" s="5"/>
      <c r="BO7" s="5"/>
      <c r="BP7" s="5"/>
      <c r="BQ7" s="5"/>
      <c r="BR7" s="5"/>
      <c r="BS7" s="5"/>
      <c r="BT7" s="5"/>
      <c r="BU7" s="5"/>
      <c r="BV7" s="5"/>
      <c r="BW7" s="5"/>
      <c r="BX7" s="5"/>
      <c r="BY7" s="6"/>
    </row>
    <row r="8" spans="1:78" ht="18.75" customHeight="1" x14ac:dyDescent="0.15">
      <c r="A8" s="2"/>
      <c r="B8" s="71" t="str">
        <f>データ!I6</f>
        <v>法非適用</v>
      </c>
      <c r="C8" s="71"/>
      <c r="D8" s="71"/>
      <c r="E8" s="71"/>
      <c r="F8" s="71"/>
      <c r="G8" s="71"/>
      <c r="H8" s="71"/>
      <c r="I8" s="71" t="str">
        <f>データ!J6</f>
        <v>下水道事業</v>
      </c>
      <c r="J8" s="71"/>
      <c r="K8" s="71"/>
      <c r="L8" s="71"/>
      <c r="M8" s="71"/>
      <c r="N8" s="71"/>
      <c r="O8" s="71"/>
      <c r="P8" s="71" t="str">
        <f>データ!K6</f>
        <v>特定地域生活排水処理</v>
      </c>
      <c r="Q8" s="71"/>
      <c r="R8" s="71"/>
      <c r="S8" s="71"/>
      <c r="T8" s="71"/>
      <c r="U8" s="71"/>
      <c r="V8" s="71"/>
      <c r="W8" s="71" t="str">
        <f>データ!L6</f>
        <v>K3</v>
      </c>
      <c r="X8" s="71"/>
      <c r="Y8" s="71"/>
      <c r="Z8" s="71"/>
      <c r="AA8" s="71"/>
      <c r="AB8" s="71"/>
      <c r="AC8" s="71"/>
      <c r="AD8" s="72" t="str">
        <f>データ!$M$6</f>
        <v>非設置</v>
      </c>
      <c r="AE8" s="72"/>
      <c r="AF8" s="72"/>
      <c r="AG8" s="72"/>
      <c r="AH8" s="72"/>
      <c r="AI8" s="72"/>
      <c r="AJ8" s="72"/>
      <c r="AK8" s="3"/>
      <c r="AL8" s="68">
        <f>データ!S6</f>
        <v>3502</v>
      </c>
      <c r="AM8" s="68"/>
      <c r="AN8" s="68"/>
      <c r="AO8" s="68"/>
      <c r="AP8" s="68"/>
      <c r="AQ8" s="68"/>
      <c r="AR8" s="68"/>
      <c r="AS8" s="68"/>
      <c r="AT8" s="67">
        <f>データ!T6</f>
        <v>59.77</v>
      </c>
      <c r="AU8" s="67"/>
      <c r="AV8" s="67"/>
      <c r="AW8" s="67"/>
      <c r="AX8" s="67"/>
      <c r="AY8" s="67"/>
      <c r="AZ8" s="67"/>
      <c r="BA8" s="67"/>
      <c r="BB8" s="67">
        <f>データ!U6</f>
        <v>58.59</v>
      </c>
      <c r="BC8" s="67"/>
      <c r="BD8" s="67"/>
      <c r="BE8" s="67"/>
      <c r="BF8" s="67"/>
      <c r="BG8" s="67"/>
      <c r="BH8" s="67"/>
      <c r="BI8" s="67"/>
      <c r="BJ8" s="3"/>
      <c r="BK8" s="3"/>
      <c r="BL8" s="69" t="s">
        <v>10</v>
      </c>
      <c r="BM8" s="70"/>
      <c r="BN8" s="7" t="s">
        <v>11</v>
      </c>
      <c r="BO8" s="8"/>
      <c r="BP8" s="8"/>
      <c r="BQ8" s="8"/>
      <c r="BR8" s="8"/>
      <c r="BS8" s="8"/>
      <c r="BT8" s="8"/>
      <c r="BU8" s="8"/>
      <c r="BV8" s="8"/>
      <c r="BW8" s="8"/>
      <c r="BX8" s="8"/>
      <c r="BY8" s="9"/>
    </row>
    <row r="9" spans="1:78" ht="18.75" customHeight="1" x14ac:dyDescent="0.15">
      <c r="A9" s="2"/>
      <c r="B9" s="64" t="s">
        <v>12</v>
      </c>
      <c r="C9" s="64"/>
      <c r="D9" s="64"/>
      <c r="E9" s="64"/>
      <c r="F9" s="64"/>
      <c r="G9" s="64"/>
      <c r="H9" s="64"/>
      <c r="I9" s="64" t="s">
        <v>13</v>
      </c>
      <c r="J9" s="64"/>
      <c r="K9" s="64"/>
      <c r="L9" s="64"/>
      <c r="M9" s="64"/>
      <c r="N9" s="64"/>
      <c r="O9" s="64"/>
      <c r="P9" s="64" t="s">
        <v>14</v>
      </c>
      <c r="Q9" s="64"/>
      <c r="R9" s="64"/>
      <c r="S9" s="64"/>
      <c r="T9" s="64"/>
      <c r="U9" s="64"/>
      <c r="V9" s="64"/>
      <c r="W9" s="64" t="s">
        <v>15</v>
      </c>
      <c r="X9" s="64"/>
      <c r="Y9" s="64"/>
      <c r="Z9" s="64"/>
      <c r="AA9" s="64"/>
      <c r="AB9" s="64"/>
      <c r="AC9" s="64"/>
      <c r="AD9" s="64" t="s">
        <v>16</v>
      </c>
      <c r="AE9" s="64"/>
      <c r="AF9" s="64"/>
      <c r="AG9" s="64"/>
      <c r="AH9" s="64"/>
      <c r="AI9" s="64"/>
      <c r="AJ9" s="64"/>
      <c r="AK9" s="3"/>
      <c r="AL9" s="64" t="s">
        <v>17</v>
      </c>
      <c r="AM9" s="64"/>
      <c r="AN9" s="64"/>
      <c r="AO9" s="64"/>
      <c r="AP9" s="64"/>
      <c r="AQ9" s="64"/>
      <c r="AR9" s="64"/>
      <c r="AS9" s="64"/>
      <c r="AT9" s="64" t="s">
        <v>18</v>
      </c>
      <c r="AU9" s="64"/>
      <c r="AV9" s="64"/>
      <c r="AW9" s="64"/>
      <c r="AX9" s="64"/>
      <c r="AY9" s="64"/>
      <c r="AZ9" s="64"/>
      <c r="BA9" s="64"/>
      <c r="BB9" s="64" t="s">
        <v>19</v>
      </c>
      <c r="BC9" s="64"/>
      <c r="BD9" s="64"/>
      <c r="BE9" s="64"/>
      <c r="BF9" s="64"/>
      <c r="BG9" s="64"/>
      <c r="BH9" s="64"/>
      <c r="BI9" s="64"/>
      <c r="BJ9" s="3"/>
      <c r="BK9" s="3"/>
      <c r="BL9" s="65" t="s">
        <v>20</v>
      </c>
      <c r="BM9" s="66"/>
      <c r="BN9" s="10" t="s">
        <v>21</v>
      </c>
      <c r="BO9" s="11"/>
      <c r="BP9" s="11"/>
      <c r="BQ9" s="11"/>
      <c r="BR9" s="11"/>
      <c r="BS9" s="11"/>
      <c r="BT9" s="11"/>
      <c r="BU9" s="11"/>
      <c r="BV9" s="11"/>
      <c r="BW9" s="11"/>
      <c r="BX9" s="11"/>
      <c r="BY9" s="12"/>
    </row>
    <row r="10" spans="1:78" ht="18.75" customHeight="1" x14ac:dyDescent="0.15">
      <c r="A10" s="2"/>
      <c r="B10" s="67" t="str">
        <f>データ!N6</f>
        <v>-</v>
      </c>
      <c r="C10" s="67"/>
      <c r="D10" s="67"/>
      <c r="E10" s="67"/>
      <c r="F10" s="67"/>
      <c r="G10" s="67"/>
      <c r="H10" s="67"/>
      <c r="I10" s="67" t="str">
        <f>データ!O6</f>
        <v>該当数値なし</v>
      </c>
      <c r="J10" s="67"/>
      <c r="K10" s="67"/>
      <c r="L10" s="67"/>
      <c r="M10" s="67"/>
      <c r="N10" s="67"/>
      <c r="O10" s="67"/>
      <c r="P10" s="67">
        <f>データ!P6</f>
        <v>2.15</v>
      </c>
      <c r="Q10" s="67"/>
      <c r="R10" s="67"/>
      <c r="S10" s="67"/>
      <c r="T10" s="67"/>
      <c r="U10" s="67"/>
      <c r="V10" s="67"/>
      <c r="W10" s="67">
        <f>データ!Q6</f>
        <v>100</v>
      </c>
      <c r="X10" s="67"/>
      <c r="Y10" s="67"/>
      <c r="Z10" s="67"/>
      <c r="AA10" s="67"/>
      <c r="AB10" s="67"/>
      <c r="AC10" s="67"/>
      <c r="AD10" s="68">
        <f>データ!R6</f>
        <v>3072</v>
      </c>
      <c r="AE10" s="68"/>
      <c r="AF10" s="68"/>
      <c r="AG10" s="68"/>
      <c r="AH10" s="68"/>
      <c r="AI10" s="68"/>
      <c r="AJ10" s="68"/>
      <c r="AK10" s="2"/>
      <c r="AL10" s="68">
        <f>データ!V6</f>
        <v>75</v>
      </c>
      <c r="AM10" s="68"/>
      <c r="AN10" s="68"/>
      <c r="AO10" s="68"/>
      <c r="AP10" s="68"/>
      <c r="AQ10" s="68"/>
      <c r="AR10" s="68"/>
      <c r="AS10" s="68"/>
      <c r="AT10" s="67">
        <f>データ!W6</f>
        <v>0.01</v>
      </c>
      <c r="AU10" s="67"/>
      <c r="AV10" s="67"/>
      <c r="AW10" s="67"/>
      <c r="AX10" s="67"/>
      <c r="AY10" s="67"/>
      <c r="AZ10" s="67"/>
      <c r="BA10" s="67"/>
      <c r="BB10" s="67">
        <f>データ!X6</f>
        <v>7500</v>
      </c>
      <c r="BC10" s="67"/>
      <c r="BD10" s="67"/>
      <c r="BE10" s="67"/>
      <c r="BF10" s="67"/>
      <c r="BG10" s="67"/>
      <c r="BH10" s="67"/>
      <c r="BI10" s="67"/>
      <c r="BJ10" s="2"/>
      <c r="BK10" s="2"/>
      <c r="BL10" s="57" t="s">
        <v>22</v>
      </c>
      <c r="BM10" s="58"/>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24</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25</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51" t="s">
        <v>26</v>
      </c>
      <c r="BM14" s="52"/>
      <c r="BN14" s="52"/>
      <c r="BO14" s="52"/>
      <c r="BP14" s="52"/>
      <c r="BQ14" s="52"/>
      <c r="BR14" s="52"/>
      <c r="BS14" s="52"/>
      <c r="BT14" s="52"/>
      <c r="BU14" s="52"/>
      <c r="BV14" s="52"/>
      <c r="BW14" s="52"/>
      <c r="BX14" s="52"/>
      <c r="BY14" s="52"/>
      <c r="BZ14" s="53"/>
    </row>
    <row r="15" spans="1:78" ht="13.5" customHeight="1" x14ac:dyDescent="0.15">
      <c r="A15" s="2"/>
      <c r="B15" s="48"/>
      <c r="C15" s="49"/>
      <c r="D15" s="49"/>
      <c r="E15" s="49"/>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50"/>
      <c r="BK15" s="2"/>
      <c r="BL15" s="54"/>
      <c r="BM15" s="55"/>
      <c r="BN15" s="55"/>
      <c r="BO15" s="55"/>
      <c r="BP15" s="55"/>
      <c r="BQ15" s="55"/>
      <c r="BR15" s="55"/>
      <c r="BS15" s="55"/>
      <c r="BT15" s="55"/>
      <c r="BU15" s="55"/>
      <c r="BV15" s="55"/>
      <c r="BW15" s="55"/>
      <c r="BX15" s="55"/>
      <c r="BY15" s="55"/>
      <c r="BZ15" s="56"/>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2" t="s">
        <v>111</v>
      </c>
      <c r="BM16" s="43"/>
      <c r="BN16" s="43"/>
      <c r="BO16" s="43"/>
      <c r="BP16" s="43"/>
      <c r="BQ16" s="43"/>
      <c r="BR16" s="43"/>
      <c r="BS16" s="43"/>
      <c r="BT16" s="43"/>
      <c r="BU16" s="43"/>
      <c r="BV16" s="43"/>
      <c r="BW16" s="43"/>
      <c r="BX16" s="43"/>
      <c r="BY16" s="43"/>
      <c r="BZ16" s="44"/>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2"/>
      <c r="BM17" s="43"/>
      <c r="BN17" s="43"/>
      <c r="BO17" s="43"/>
      <c r="BP17" s="43"/>
      <c r="BQ17" s="43"/>
      <c r="BR17" s="43"/>
      <c r="BS17" s="43"/>
      <c r="BT17" s="43"/>
      <c r="BU17" s="43"/>
      <c r="BV17" s="43"/>
      <c r="BW17" s="43"/>
      <c r="BX17" s="43"/>
      <c r="BY17" s="43"/>
      <c r="BZ17" s="44"/>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2"/>
      <c r="BM18" s="43"/>
      <c r="BN18" s="43"/>
      <c r="BO18" s="43"/>
      <c r="BP18" s="43"/>
      <c r="BQ18" s="43"/>
      <c r="BR18" s="43"/>
      <c r="BS18" s="43"/>
      <c r="BT18" s="43"/>
      <c r="BU18" s="43"/>
      <c r="BV18" s="43"/>
      <c r="BW18" s="43"/>
      <c r="BX18" s="43"/>
      <c r="BY18" s="43"/>
      <c r="BZ18" s="44"/>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2"/>
      <c r="BM19" s="43"/>
      <c r="BN19" s="43"/>
      <c r="BO19" s="43"/>
      <c r="BP19" s="43"/>
      <c r="BQ19" s="43"/>
      <c r="BR19" s="43"/>
      <c r="BS19" s="43"/>
      <c r="BT19" s="43"/>
      <c r="BU19" s="43"/>
      <c r="BV19" s="43"/>
      <c r="BW19" s="43"/>
      <c r="BX19" s="43"/>
      <c r="BY19" s="43"/>
      <c r="BZ19" s="44"/>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2"/>
      <c r="BM20" s="43"/>
      <c r="BN20" s="43"/>
      <c r="BO20" s="43"/>
      <c r="BP20" s="43"/>
      <c r="BQ20" s="43"/>
      <c r="BR20" s="43"/>
      <c r="BS20" s="43"/>
      <c r="BT20" s="43"/>
      <c r="BU20" s="43"/>
      <c r="BV20" s="43"/>
      <c r="BW20" s="43"/>
      <c r="BX20" s="43"/>
      <c r="BY20" s="43"/>
      <c r="BZ20" s="44"/>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2"/>
      <c r="BM21" s="43"/>
      <c r="BN21" s="43"/>
      <c r="BO21" s="43"/>
      <c r="BP21" s="43"/>
      <c r="BQ21" s="43"/>
      <c r="BR21" s="43"/>
      <c r="BS21" s="43"/>
      <c r="BT21" s="43"/>
      <c r="BU21" s="43"/>
      <c r="BV21" s="43"/>
      <c r="BW21" s="43"/>
      <c r="BX21" s="43"/>
      <c r="BY21" s="43"/>
      <c r="BZ21" s="44"/>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2"/>
      <c r="BM22" s="43"/>
      <c r="BN22" s="43"/>
      <c r="BO22" s="43"/>
      <c r="BP22" s="43"/>
      <c r="BQ22" s="43"/>
      <c r="BR22" s="43"/>
      <c r="BS22" s="43"/>
      <c r="BT22" s="43"/>
      <c r="BU22" s="43"/>
      <c r="BV22" s="43"/>
      <c r="BW22" s="43"/>
      <c r="BX22" s="43"/>
      <c r="BY22" s="43"/>
      <c r="BZ22" s="44"/>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2"/>
      <c r="BM23" s="43"/>
      <c r="BN23" s="43"/>
      <c r="BO23" s="43"/>
      <c r="BP23" s="43"/>
      <c r="BQ23" s="43"/>
      <c r="BR23" s="43"/>
      <c r="BS23" s="43"/>
      <c r="BT23" s="43"/>
      <c r="BU23" s="43"/>
      <c r="BV23" s="43"/>
      <c r="BW23" s="43"/>
      <c r="BX23" s="43"/>
      <c r="BY23" s="43"/>
      <c r="BZ23" s="44"/>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2"/>
      <c r="BM24" s="43"/>
      <c r="BN24" s="43"/>
      <c r="BO24" s="43"/>
      <c r="BP24" s="43"/>
      <c r="BQ24" s="43"/>
      <c r="BR24" s="43"/>
      <c r="BS24" s="43"/>
      <c r="BT24" s="43"/>
      <c r="BU24" s="43"/>
      <c r="BV24" s="43"/>
      <c r="BW24" s="43"/>
      <c r="BX24" s="43"/>
      <c r="BY24" s="43"/>
      <c r="BZ24" s="44"/>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2"/>
      <c r="BM25" s="43"/>
      <c r="BN25" s="43"/>
      <c r="BO25" s="43"/>
      <c r="BP25" s="43"/>
      <c r="BQ25" s="43"/>
      <c r="BR25" s="43"/>
      <c r="BS25" s="43"/>
      <c r="BT25" s="43"/>
      <c r="BU25" s="43"/>
      <c r="BV25" s="43"/>
      <c r="BW25" s="43"/>
      <c r="BX25" s="43"/>
      <c r="BY25" s="43"/>
      <c r="BZ25" s="44"/>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2"/>
      <c r="BM26" s="43"/>
      <c r="BN26" s="43"/>
      <c r="BO26" s="43"/>
      <c r="BP26" s="43"/>
      <c r="BQ26" s="43"/>
      <c r="BR26" s="43"/>
      <c r="BS26" s="43"/>
      <c r="BT26" s="43"/>
      <c r="BU26" s="43"/>
      <c r="BV26" s="43"/>
      <c r="BW26" s="43"/>
      <c r="BX26" s="43"/>
      <c r="BY26" s="43"/>
      <c r="BZ26" s="44"/>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2"/>
      <c r="BM27" s="43"/>
      <c r="BN27" s="43"/>
      <c r="BO27" s="43"/>
      <c r="BP27" s="43"/>
      <c r="BQ27" s="43"/>
      <c r="BR27" s="43"/>
      <c r="BS27" s="43"/>
      <c r="BT27" s="43"/>
      <c r="BU27" s="43"/>
      <c r="BV27" s="43"/>
      <c r="BW27" s="43"/>
      <c r="BX27" s="43"/>
      <c r="BY27" s="43"/>
      <c r="BZ27" s="44"/>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2"/>
      <c r="BM28" s="43"/>
      <c r="BN28" s="43"/>
      <c r="BO28" s="43"/>
      <c r="BP28" s="43"/>
      <c r="BQ28" s="43"/>
      <c r="BR28" s="43"/>
      <c r="BS28" s="43"/>
      <c r="BT28" s="43"/>
      <c r="BU28" s="43"/>
      <c r="BV28" s="43"/>
      <c r="BW28" s="43"/>
      <c r="BX28" s="43"/>
      <c r="BY28" s="43"/>
      <c r="BZ28" s="44"/>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2"/>
      <c r="BM29" s="43"/>
      <c r="BN29" s="43"/>
      <c r="BO29" s="43"/>
      <c r="BP29" s="43"/>
      <c r="BQ29" s="43"/>
      <c r="BR29" s="43"/>
      <c r="BS29" s="43"/>
      <c r="BT29" s="43"/>
      <c r="BU29" s="43"/>
      <c r="BV29" s="43"/>
      <c r="BW29" s="43"/>
      <c r="BX29" s="43"/>
      <c r="BY29" s="43"/>
      <c r="BZ29" s="44"/>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2"/>
      <c r="BM30" s="43"/>
      <c r="BN30" s="43"/>
      <c r="BO30" s="43"/>
      <c r="BP30" s="43"/>
      <c r="BQ30" s="43"/>
      <c r="BR30" s="43"/>
      <c r="BS30" s="43"/>
      <c r="BT30" s="43"/>
      <c r="BU30" s="43"/>
      <c r="BV30" s="43"/>
      <c r="BW30" s="43"/>
      <c r="BX30" s="43"/>
      <c r="BY30" s="43"/>
      <c r="BZ30" s="44"/>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2"/>
      <c r="BM31" s="43"/>
      <c r="BN31" s="43"/>
      <c r="BO31" s="43"/>
      <c r="BP31" s="43"/>
      <c r="BQ31" s="43"/>
      <c r="BR31" s="43"/>
      <c r="BS31" s="43"/>
      <c r="BT31" s="43"/>
      <c r="BU31" s="43"/>
      <c r="BV31" s="43"/>
      <c r="BW31" s="43"/>
      <c r="BX31" s="43"/>
      <c r="BY31" s="43"/>
      <c r="BZ31" s="44"/>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2"/>
      <c r="BM32" s="43"/>
      <c r="BN32" s="43"/>
      <c r="BO32" s="43"/>
      <c r="BP32" s="43"/>
      <c r="BQ32" s="43"/>
      <c r="BR32" s="43"/>
      <c r="BS32" s="43"/>
      <c r="BT32" s="43"/>
      <c r="BU32" s="43"/>
      <c r="BV32" s="43"/>
      <c r="BW32" s="43"/>
      <c r="BX32" s="43"/>
      <c r="BY32" s="43"/>
      <c r="BZ32" s="44"/>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2"/>
      <c r="BM33" s="43"/>
      <c r="BN33" s="43"/>
      <c r="BO33" s="43"/>
      <c r="BP33" s="43"/>
      <c r="BQ33" s="43"/>
      <c r="BR33" s="43"/>
      <c r="BS33" s="43"/>
      <c r="BT33" s="43"/>
      <c r="BU33" s="43"/>
      <c r="BV33" s="43"/>
      <c r="BW33" s="43"/>
      <c r="BX33" s="43"/>
      <c r="BY33" s="43"/>
      <c r="BZ33" s="44"/>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2"/>
      <c r="BM34" s="43"/>
      <c r="BN34" s="43"/>
      <c r="BO34" s="43"/>
      <c r="BP34" s="43"/>
      <c r="BQ34" s="43"/>
      <c r="BR34" s="43"/>
      <c r="BS34" s="43"/>
      <c r="BT34" s="43"/>
      <c r="BU34" s="43"/>
      <c r="BV34" s="43"/>
      <c r="BW34" s="43"/>
      <c r="BX34" s="43"/>
      <c r="BY34" s="43"/>
      <c r="BZ34" s="44"/>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2"/>
      <c r="BM35" s="43"/>
      <c r="BN35" s="43"/>
      <c r="BO35" s="43"/>
      <c r="BP35" s="43"/>
      <c r="BQ35" s="43"/>
      <c r="BR35" s="43"/>
      <c r="BS35" s="43"/>
      <c r="BT35" s="43"/>
      <c r="BU35" s="43"/>
      <c r="BV35" s="43"/>
      <c r="BW35" s="43"/>
      <c r="BX35" s="43"/>
      <c r="BY35" s="43"/>
      <c r="BZ35" s="44"/>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2"/>
      <c r="BM36" s="43"/>
      <c r="BN36" s="43"/>
      <c r="BO36" s="43"/>
      <c r="BP36" s="43"/>
      <c r="BQ36" s="43"/>
      <c r="BR36" s="43"/>
      <c r="BS36" s="43"/>
      <c r="BT36" s="43"/>
      <c r="BU36" s="43"/>
      <c r="BV36" s="43"/>
      <c r="BW36" s="43"/>
      <c r="BX36" s="43"/>
      <c r="BY36" s="43"/>
      <c r="BZ36" s="44"/>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2"/>
      <c r="BM37" s="43"/>
      <c r="BN37" s="43"/>
      <c r="BO37" s="43"/>
      <c r="BP37" s="43"/>
      <c r="BQ37" s="43"/>
      <c r="BR37" s="43"/>
      <c r="BS37" s="43"/>
      <c r="BT37" s="43"/>
      <c r="BU37" s="43"/>
      <c r="BV37" s="43"/>
      <c r="BW37" s="43"/>
      <c r="BX37" s="43"/>
      <c r="BY37" s="43"/>
      <c r="BZ37" s="44"/>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2"/>
      <c r="BM38" s="43"/>
      <c r="BN38" s="43"/>
      <c r="BO38" s="43"/>
      <c r="BP38" s="43"/>
      <c r="BQ38" s="43"/>
      <c r="BR38" s="43"/>
      <c r="BS38" s="43"/>
      <c r="BT38" s="43"/>
      <c r="BU38" s="43"/>
      <c r="BV38" s="43"/>
      <c r="BW38" s="43"/>
      <c r="BX38" s="43"/>
      <c r="BY38" s="43"/>
      <c r="BZ38" s="44"/>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2"/>
      <c r="BM39" s="43"/>
      <c r="BN39" s="43"/>
      <c r="BO39" s="43"/>
      <c r="BP39" s="43"/>
      <c r="BQ39" s="43"/>
      <c r="BR39" s="43"/>
      <c r="BS39" s="43"/>
      <c r="BT39" s="43"/>
      <c r="BU39" s="43"/>
      <c r="BV39" s="43"/>
      <c r="BW39" s="43"/>
      <c r="BX39" s="43"/>
      <c r="BY39" s="43"/>
      <c r="BZ39" s="44"/>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2"/>
      <c r="BM40" s="43"/>
      <c r="BN40" s="43"/>
      <c r="BO40" s="43"/>
      <c r="BP40" s="43"/>
      <c r="BQ40" s="43"/>
      <c r="BR40" s="43"/>
      <c r="BS40" s="43"/>
      <c r="BT40" s="43"/>
      <c r="BU40" s="43"/>
      <c r="BV40" s="43"/>
      <c r="BW40" s="43"/>
      <c r="BX40" s="43"/>
      <c r="BY40" s="43"/>
      <c r="BZ40" s="44"/>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2"/>
      <c r="BM41" s="43"/>
      <c r="BN41" s="43"/>
      <c r="BO41" s="43"/>
      <c r="BP41" s="43"/>
      <c r="BQ41" s="43"/>
      <c r="BR41" s="43"/>
      <c r="BS41" s="43"/>
      <c r="BT41" s="43"/>
      <c r="BU41" s="43"/>
      <c r="BV41" s="43"/>
      <c r="BW41" s="43"/>
      <c r="BX41" s="43"/>
      <c r="BY41" s="43"/>
      <c r="BZ41" s="44"/>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2"/>
      <c r="BM42" s="43"/>
      <c r="BN42" s="43"/>
      <c r="BO42" s="43"/>
      <c r="BP42" s="43"/>
      <c r="BQ42" s="43"/>
      <c r="BR42" s="43"/>
      <c r="BS42" s="43"/>
      <c r="BT42" s="43"/>
      <c r="BU42" s="43"/>
      <c r="BV42" s="43"/>
      <c r="BW42" s="43"/>
      <c r="BX42" s="43"/>
      <c r="BY42" s="43"/>
      <c r="BZ42" s="44"/>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2"/>
      <c r="BM43" s="43"/>
      <c r="BN43" s="43"/>
      <c r="BO43" s="43"/>
      <c r="BP43" s="43"/>
      <c r="BQ43" s="43"/>
      <c r="BR43" s="43"/>
      <c r="BS43" s="43"/>
      <c r="BT43" s="43"/>
      <c r="BU43" s="43"/>
      <c r="BV43" s="43"/>
      <c r="BW43" s="43"/>
      <c r="BX43" s="43"/>
      <c r="BY43" s="43"/>
      <c r="BZ43" s="44"/>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5"/>
      <c r="BM44" s="46"/>
      <c r="BN44" s="46"/>
      <c r="BO44" s="46"/>
      <c r="BP44" s="46"/>
      <c r="BQ44" s="46"/>
      <c r="BR44" s="46"/>
      <c r="BS44" s="46"/>
      <c r="BT44" s="46"/>
      <c r="BU44" s="46"/>
      <c r="BV44" s="46"/>
      <c r="BW44" s="46"/>
      <c r="BX44" s="46"/>
      <c r="BY44" s="46"/>
      <c r="BZ44" s="47"/>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1" t="s">
        <v>27</v>
      </c>
      <c r="BM45" s="52"/>
      <c r="BN45" s="52"/>
      <c r="BO45" s="52"/>
      <c r="BP45" s="52"/>
      <c r="BQ45" s="52"/>
      <c r="BR45" s="52"/>
      <c r="BS45" s="52"/>
      <c r="BT45" s="52"/>
      <c r="BU45" s="52"/>
      <c r="BV45" s="52"/>
      <c r="BW45" s="52"/>
      <c r="BX45" s="52"/>
      <c r="BY45" s="52"/>
      <c r="BZ45" s="53"/>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4"/>
      <c r="BM46" s="55"/>
      <c r="BN46" s="55"/>
      <c r="BO46" s="55"/>
      <c r="BP46" s="55"/>
      <c r="BQ46" s="55"/>
      <c r="BR46" s="55"/>
      <c r="BS46" s="55"/>
      <c r="BT46" s="55"/>
      <c r="BU46" s="55"/>
      <c r="BV46" s="55"/>
      <c r="BW46" s="55"/>
      <c r="BX46" s="55"/>
      <c r="BY46" s="55"/>
      <c r="BZ46" s="56"/>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2" t="s">
        <v>112</v>
      </c>
      <c r="BM47" s="43"/>
      <c r="BN47" s="43"/>
      <c r="BO47" s="43"/>
      <c r="BP47" s="43"/>
      <c r="BQ47" s="43"/>
      <c r="BR47" s="43"/>
      <c r="BS47" s="43"/>
      <c r="BT47" s="43"/>
      <c r="BU47" s="43"/>
      <c r="BV47" s="43"/>
      <c r="BW47" s="43"/>
      <c r="BX47" s="43"/>
      <c r="BY47" s="43"/>
      <c r="BZ47" s="44"/>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2"/>
      <c r="BM48" s="43"/>
      <c r="BN48" s="43"/>
      <c r="BO48" s="43"/>
      <c r="BP48" s="43"/>
      <c r="BQ48" s="43"/>
      <c r="BR48" s="43"/>
      <c r="BS48" s="43"/>
      <c r="BT48" s="43"/>
      <c r="BU48" s="43"/>
      <c r="BV48" s="43"/>
      <c r="BW48" s="43"/>
      <c r="BX48" s="43"/>
      <c r="BY48" s="43"/>
      <c r="BZ48" s="44"/>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2"/>
      <c r="BM49" s="43"/>
      <c r="BN49" s="43"/>
      <c r="BO49" s="43"/>
      <c r="BP49" s="43"/>
      <c r="BQ49" s="43"/>
      <c r="BR49" s="43"/>
      <c r="BS49" s="43"/>
      <c r="BT49" s="43"/>
      <c r="BU49" s="43"/>
      <c r="BV49" s="43"/>
      <c r="BW49" s="43"/>
      <c r="BX49" s="43"/>
      <c r="BY49" s="43"/>
      <c r="BZ49" s="44"/>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2"/>
      <c r="BM50" s="43"/>
      <c r="BN50" s="43"/>
      <c r="BO50" s="43"/>
      <c r="BP50" s="43"/>
      <c r="BQ50" s="43"/>
      <c r="BR50" s="43"/>
      <c r="BS50" s="43"/>
      <c r="BT50" s="43"/>
      <c r="BU50" s="43"/>
      <c r="BV50" s="43"/>
      <c r="BW50" s="43"/>
      <c r="BX50" s="43"/>
      <c r="BY50" s="43"/>
      <c r="BZ50" s="44"/>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2"/>
      <c r="BM51" s="43"/>
      <c r="BN51" s="43"/>
      <c r="BO51" s="43"/>
      <c r="BP51" s="43"/>
      <c r="BQ51" s="43"/>
      <c r="BR51" s="43"/>
      <c r="BS51" s="43"/>
      <c r="BT51" s="43"/>
      <c r="BU51" s="43"/>
      <c r="BV51" s="43"/>
      <c r="BW51" s="43"/>
      <c r="BX51" s="43"/>
      <c r="BY51" s="43"/>
      <c r="BZ51" s="44"/>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2"/>
      <c r="BM52" s="43"/>
      <c r="BN52" s="43"/>
      <c r="BO52" s="43"/>
      <c r="BP52" s="43"/>
      <c r="BQ52" s="43"/>
      <c r="BR52" s="43"/>
      <c r="BS52" s="43"/>
      <c r="BT52" s="43"/>
      <c r="BU52" s="43"/>
      <c r="BV52" s="43"/>
      <c r="BW52" s="43"/>
      <c r="BX52" s="43"/>
      <c r="BY52" s="43"/>
      <c r="BZ52" s="44"/>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2"/>
      <c r="BM53" s="43"/>
      <c r="BN53" s="43"/>
      <c r="BO53" s="43"/>
      <c r="BP53" s="43"/>
      <c r="BQ53" s="43"/>
      <c r="BR53" s="43"/>
      <c r="BS53" s="43"/>
      <c r="BT53" s="43"/>
      <c r="BU53" s="43"/>
      <c r="BV53" s="43"/>
      <c r="BW53" s="43"/>
      <c r="BX53" s="43"/>
      <c r="BY53" s="43"/>
      <c r="BZ53" s="44"/>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2"/>
      <c r="BM54" s="43"/>
      <c r="BN54" s="43"/>
      <c r="BO54" s="43"/>
      <c r="BP54" s="43"/>
      <c r="BQ54" s="43"/>
      <c r="BR54" s="43"/>
      <c r="BS54" s="43"/>
      <c r="BT54" s="43"/>
      <c r="BU54" s="43"/>
      <c r="BV54" s="43"/>
      <c r="BW54" s="43"/>
      <c r="BX54" s="43"/>
      <c r="BY54" s="43"/>
      <c r="BZ54" s="44"/>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2"/>
      <c r="BM55" s="43"/>
      <c r="BN55" s="43"/>
      <c r="BO55" s="43"/>
      <c r="BP55" s="43"/>
      <c r="BQ55" s="43"/>
      <c r="BR55" s="43"/>
      <c r="BS55" s="43"/>
      <c r="BT55" s="43"/>
      <c r="BU55" s="43"/>
      <c r="BV55" s="43"/>
      <c r="BW55" s="43"/>
      <c r="BX55" s="43"/>
      <c r="BY55" s="43"/>
      <c r="BZ55" s="44"/>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2"/>
      <c r="BM56" s="43"/>
      <c r="BN56" s="43"/>
      <c r="BO56" s="43"/>
      <c r="BP56" s="43"/>
      <c r="BQ56" s="43"/>
      <c r="BR56" s="43"/>
      <c r="BS56" s="43"/>
      <c r="BT56" s="43"/>
      <c r="BU56" s="43"/>
      <c r="BV56" s="43"/>
      <c r="BW56" s="43"/>
      <c r="BX56" s="43"/>
      <c r="BY56" s="43"/>
      <c r="BZ56" s="44"/>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2"/>
      <c r="BM57" s="43"/>
      <c r="BN57" s="43"/>
      <c r="BO57" s="43"/>
      <c r="BP57" s="43"/>
      <c r="BQ57" s="43"/>
      <c r="BR57" s="43"/>
      <c r="BS57" s="43"/>
      <c r="BT57" s="43"/>
      <c r="BU57" s="43"/>
      <c r="BV57" s="43"/>
      <c r="BW57" s="43"/>
      <c r="BX57" s="43"/>
      <c r="BY57" s="43"/>
      <c r="BZ57" s="44"/>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2"/>
      <c r="BM58" s="43"/>
      <c r="BN58" s="43"/>
      <c r="BO58" s="43"/>
      <c r="BP58" s="43"/>
      <c r="BQ58" s="43"/>
      <c r="BR58" s="43"/>
      <c r="BS58" s="43"/>
      <c r="BT58" s="43"/>
      <c r="BU58" s="43"/>
      <c r="BV58" s="43"/>
      <c r="BW58" s="43"/>
      <c r="BX58" s="43"/>
      <c r="BY58" s="43"/>
      <c r="BZ58" s="44"/>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2"/>
      <c r="BM59" s="43"/>
      <c r="BN59" s="43"/>
      <c r="BO59" s="43"/>
      <c r="BP59" s="43"/>
      <c r="BQ59" s="43"/>
      <c r="BR59" s="43"/>
      <c r="BS59" s="43"/>
      <c r="BT59" s="43"/>
      <c r="BU59" s="43"/>
      <c r="BV59" s="43"/>
      <c r="BW59" s="43"/>
      <c r="BX59" s="43"/>
      <c r="BY59" s="43"/>
      <c r="BZ59" s="44"/>
    </row>
    <row r="60" spans="1:78" ht="13.5" customHeight="1" x14ac:dyDescent="0.15">
      <c r="A60" s="2"/>
      <c r="B60" s="48" t="s">
        <v>28</v>
      </c>
      <c r="C60" s="49"/>
      <c r="D60" s="49"/>
      <c r="E60" s="49"/>
      <c r="F60" s="49"/>
      <c r="G60" s="49"/>
      <c r="H60" s="49"/>
      <c r="I60" s="49"/>
      <c r="J60" s="49"/>
      <c r="K60" s="49"/>
      <c r="L60" s="49"/>
      <c r="M60" s="49"/>
      <c r="N60" s="49"/>
      <c r="O60" s="49"/>
      <c r="P60" s="49"/>
      <c r="Q60" s="49"/>
      <c r="R60" s="49"/>
      <c r="S60" s="49"/>
      <c r="T60" s="49"/>
      <c r="U60" s="49"/>
      <c r="V60" s="49"/>
      <c r="W60" s="49"/>
      <c r="X60" s="49"/>
      <c r="Y60" s="49"/>
      <c r="Z60" s="49"/>
      <c r="AA60" s="49"/>
      <c r="AB60" s="49"/>
      <c r="AC60" s="49"/>
      <c r="AD60" s="49"/>
      <c r="AE60" s="49"/>
      <c r="AF60" s="49"/>
      <c r="AG60" s="49"/>
      <c r="AH60" s="49"/>
      <c r="AI60" s="49"/>
      <c r="AJ60" s="49"/>
      <c r="AK60" s="49"/>
      <c r="AL60" s="49"/>
      <c r="AM60" s="49"/>
      <c r="AN60" s="49"/>
      <c r="AO60" s="49"/>
      <c r="AP60" s="49"/>
      <c r="AQ60" s="49"/>
      <c r="AR60" s="49"/>
      <c r="AS60" s="49"/>
      <c r="AT60" s="49"/>
      <c r="AU60" s="49"/>
      <c r="AV60" s="49"/>
      <c r="AW60" s="49"/>
      <c r="AX60" s="49"/>
      <c r="AY60" s="49"/>
      <c r="AZ60" s="49"/>
      <c r="BA60" s="49"/>
      <c r="BB60" s="49"/>
      <c r="BC60" s="49"/>
      <c r="BD60" s="49"/>
      <c r="BE60" s="49"/>
      <c r="BF60" s="49"/>
      <c r="BG60" s="49"/>
      <c r="BH60" s="49"/>
      <c r="BI60" s="49"/>
      <c r="BJ60" s="50"/>
      <c r="BK60" s="2"/>
      <c r="BL60" s="42"/>
      <c r="BM60" s="43"/>
      <c r="BN60" s="43"/>
      <c r="BO60" s="43"/>
      <c r="BP60" s="43"/>
      <c r="BQ60" s="43"/>
      <c r="BR60" s="43"/>
      <c r="BS60" s="43"/>
      <c r="BT60" s="43"/>
      <c r="BU60" s="43"/>
      <c r="BV60" s="43"/>
      <c r="BW60" s="43"/>
      <c r="BX60" s="43"/>
      <c r="BY60" s="43"/>
      <c r="BZ60" s="44"/>
    </row>
    <row r="61" spans="1:78" ht="13.5" customHeight="1" x14ac:dyDescent="0.15">
      <c r="A61" s="2"/>
      <c r="B61" s="48"/>
      <c r="C61" s="49"/>
      <c r="D61" s="49"/>
      <c r="E61" s="49"/>
      <c r="F61" s="49"/>
      <c r="G61" s="49"/>
      <c r="H61" s="49"/>
      <c r="I61" s="49"/>
      <c r="J61" s="49"/>
      <c r="K61" s="49"/>
      <c r="L61" s="49"/>
      <c r="M61" s="49"/>
      <c r="N61" s="49"/>
      <c r="O61" s="49"/>
      <c r="P61" s="49"/>
      <c r="Q61" s="49"/>
      <c r="R61" s="49"/>
      <c r="S61" s="49"/>
      <c r="T61" s="49"/>
      <c r="U61" s="49"/>
      <c r="V61" s="49"/>
      <c r="W61" s="49"/>
      <c r="X61" s="49"/>
      <c r="Y61" s="49"/>
      <c r="Z61" s="49"/>
      <c r="AA61" s="49"/>
      <c r="AB61" s="49"/>
      <c r="AC61" s="49"/>
      <c r="AD61" s="49"/>
      <c r="AE61" s="49"/>
      <c r="AF61" s="49"/>
      <c r="AG61" s="49"/>
      <c r="AH61" s="49"/>
      <c r="AI61" s="49"/>
      <c r="AJ61" s="49"/>
      <c r="AK61" s="49"/>
      <c r="AL61" s="49"/>
      <c r="AM61" s="49"/>
      <c r="AN61" s="49"/>
      <c r="AO61" s="49"/>
      <c r="AP61" s="49"/>
      <c r="AQ61" s="49"/>
      <c r="AR61" s="49"/>
      <c r="AS61" s="49"/>
      <c r="AT61" s="49"/>
      <c r="AU61" s="49"/>
      <c r="AV61" s="49"/>
      <c r="AW61" s="49"/>
      <c r="AX61" s="49"/>
      <c r="AY61" s="49"/>
      <c r="AZ61" s="49"/>
      <c r="BA61" s="49"/>
      <c r="BB61" s="49"/>
      <c r="BC61" s="49"/>
      <c r="BD61" s="49"/>
      <c r="BE61" s="49"/>
      <c r="BF61" s="49"/>
      <c r="BG61" s="49"/>
      <c r="BH61" s="49"/>
      <c r="BI61" s="49"/>
      <c r="BJ61" s="50"/>
      <c r="BK61" s="2"/>
      <c r="BL61" s="42"/>
      <c r="BM61" s="43"/>
      <c r="BN61" s="43"/>
      <c r="BO61" s="43"/>
      <c r="BP61" s="43"/>
      <c r="BQ61" s="43"/>
      <c r="BR61" s="43"/>
      <c r="BS61" s="43"/>
      <c r="BT61" s="43"/>
      <c r="BU61" s="43"/>
      <c r="BV61" s="43"/>
      <c r="BW61" s="43"/>
      <c r="BX61" s="43"/>
      <c r="BY61" s="43"/>
      <c r="BZ61" s="44"/>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2"/>
      <c r="BM62" s="43"/>
      <c r="BN62" s="43"/>
      <c r="BO62" s="43"/>
      <c r="BP62" s="43"/>
      <c r="BQ62" s="43"/>
      <c r="BR62" s="43"/>
      <c r="BS62" s="43"/>
      <c r="BT62" s="43"/>
      <c r="BU62" s="43"/>
      <c r="BV62" s="43"/>
      <c r="BW62" s="43"/>
      <c r="BX62" s="43"/>
      <c r="BY62" s="43"/>
      <c r="BZ62" s="44"/>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5"/>
      <c r="BM63" s="46"/>
      <c r="BN63" s="46"/>
      <c r="BO63" s="46"/>
      <c r="BP63" s="46"/>
      <c r="BQ63" s="46"/>
      <c r="BR63" s="46"/>
      <c r="BS63" s="46"/>
      <c r="BT63" s="46"/>
      <c r="BU63" s="46"/>
      <c r="BV63" s="46"/>
      <c r="BW63" s="46"/>
      <c r="BX63" s="46"/>
      <c r="BY63" s="46"/>
      <c r="BZ63" s="47"/>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1" t="s">
        <v>29</v>
      </c>
      <c r="BM64" s="52"/>
      <c r="BN64" s="52"/>
      <c r="BO64" s="52"/>
      <c r="BP64" s="52"/>
      <c r="BQ64" s="52"/>
      <c r="BR64" s="52"/>
      <c r="BS64" s="52"/>
      <c r="BT64" s="52"/>
      <c r="BU64" s="52"/>
      <c r="BV64" s="52"/>
      <c r="BW64" s="52"/>
      <c r="BX64" s="52"/>
      <c r="BY64" s="52"/>
      <c r="BZ64" s="53"/>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4"/>
      <c r="BM65" s="55"/>
      <c r="BN65" s="55"/>
      <c r="BO65" s="55"/>
      <c r="BP65" s="55"/>
      <c r="BQ65" s="55"/>
      <c r="BR65" s="55"/>
      <c r="BS65" s="55"/>
      <c r="BT65" s="55"/>
      <c r="BU65" s="55"/>
      <c r="BV65" s="55"/>
      <c r="BW65" s="55"/>
      <c r="BX65" s="55"/>
      <c r="BY65" s="55"/>
      <c r="BZ65" s="56"/>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2" t="s">
        <v>113</v>
      </c>
      <c r="BM66" s="43"/>
      <c r="BN66" s="43"/>
      <c r="BO66" s="43"/>
      <c r="BP66" s="43"/>
      <c r="BQ66" s="43"/>
      <c r="BR66" s="43"/>
      <c r="BS66" s="43"/>
      <c r="BT66" s="43"/>
      <c r="BU66" s="43"/>
      <c r="BV66" s="43"/>
      <c r="BW66" s="43"/>
      <c r="BX66" s="43"/>
      <c r="BY66" s="43"/>
      <c r="BZ66" s="44"/>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2"/>
      <c r="BM67" s="43"/>
      <c r="BN67" s="43"/>
      <c r="BO67" s="43"/>
      <c r="BP67" s="43"/>
      <c r="BQ67" s="43"/>
      <c r="BR67" s="43"/>
      <c r="BS67" s="43"/>
      <c r="BT67" s="43"/>
      <c r="BU67" s="43"/>
      <c r="BV67" s="43"/>
      <c r="BW67" s="43"/>
      <c r="BX67" s="43"/>
      <c r="BY67" s="43"/>
      <c r="BZ67" s="44"/>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2"/>
      <c r="BM68" s="43"/>
      <c r="BN68" s="43"/>
      <c r="BO68" s="43"/>
      <c r="BP68" s="43"/>
      <c r="BQ68" s="43"/>
      <c r="BR68" s="43"/>
      <c r="BS68" s="43"/>
      <c r="BT68" s="43"/>
      <c r="BU68" s="43"/>
      <c r="BV68" s="43"/>
      <c r="BW68" s="43"/>
      <c r="BX68" s="43"/>
      <c r="BY68" s="43"/>
      <c r="BZ68" s="44"/>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2"/>
      <c r="BM69" s="43"/>
      <c r="BN69" s="43"/>
      <c r="BO69" s="43"/>
      <c r="BP69" s="43"/>
      <c r="BQ69" s="43"/>
      <c r="BR69" s="43"/>
      <c r="BS69" s="43"/>
      <c r="BT69" s="43"/>
      <c r="BU69" s="43"/>
      <c r="BV69" s="43"/>
      <c r="BW69" s="43"/>
      <c r="BX69" s="43"/>
      <c r="BY69" s="43"/>
      <c r="BZ69" s="44"/>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2"/>
      <c r="BM70" s="43"/>
      <c r="BN70" s="43"/>
      <c r="BO70" s="43"/>
      <c r="BP70" s="43"/>
      <c r="BQ70" s="43"/>
      <c r="BR70" s="43"/>
      <c r="BS70" s="43"/>
      <c r="BT70" s="43"/>
      <c r="BU70" s="43"/>
      <c r="BV70" s="43"/>
      <c r="BW70" s="43"/>
      <c r="BX70" s="43"/>
      <c r="BY70" s="43"/>
      <c r="BZ70" s="44"/>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2"/>
      <c r="BM71" s="43"/>
      <c r="BN71" s="43"/>
      <c r="BO71" s="43"/>
      <c r="BP71" s="43"/>
      <c r="BQ71" s="43"/>
      <c r="BR71" s="43"/>
      <c r="BS71" s="43"/>
      <c r="BT71" s="43"/>
      <c r="BU71" s="43"/>
      <c r="BV71" s="43"/>
      <c r="BW71" s="43"/>
      <c r="BX71" s="43"/>
      <c r="BY71" s="43"/>
      <c r="BZ71" s="44"/>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2"/>
      <c r="BM72" s="43"/>
      <c r="BN72" s="43"/>
      <c r="BO72" s="43"/>
      <c r="BP72" s="43"/>
      <c r="BQ72" s="43"/>
      <c r="BR72" s="43"/>
      <c r="BS72" s="43"/>
      <c r="BT72" s="43"/>
      <c r="BU72" s="43"/>
      <c r="BV72" s="43"/>
      <c r="BW72" s="43"/>
      <c r="BX72" s="43"/>
      <c r="BY72" s="43"/>
      <c r="BZ72" s="44"/>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2"/>
      <c r="BM73" s="43"/>
      <c r="BN73" s="43"/>
      <c r="BO73" s="43"/>
      <c r="BP73" s="43"/>
      <c r="BQ73" s="43"/>
      <c r="BR73" s="43"/>
      <c r="BS73" s="43"/>
      <c r="BT73" s="43"/>
      <c r="BU73" s="43"/>
      <c r="BV73" s="43"/>
      <c r="BW73" s="43"/>
      <c r="BX73" s="43"/>
      <c r="BY73" s="43"/>
      <c r="BZ73" s="44"/>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2"/>
      <c r="BM74" s="43"/>
      <c r="BN74" s="43"/>
      <c r="BO74" s="43"/>
      <c r="BP74" s="43"/>
      <c r="BQ74" s="43"/>
      <c r="BR74" s="43"/>
      <c r="BS74" s="43"/>
      <c r="BT74" s="43"/>
      <c r="BU74" s="43"/>
      <c r="BV74" s="43"/>
      <c r="BW74" s="43"/>
      <c r="BX74" s="43"/>
      <c r="BY74" s="43"/>
      <c r="BZ74" s="44"/>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2"/>
      <c r="BM75" s="43"/>
      <c r="BN75" s="43"/>
      <c r="BO75" s="43"/>
      <c r="BP75" s="43"/>
      <c r="BQ75" s="43"/>
      <c r="BR75" s="43"/>
      <c r="BS75" s="43"/>
      <c r="BT75" s="43"/>
      <c r="BU75" s="43"/>
      <c r="BV75" s="43"/>
      <c r="BW75" s="43"/>
      <c r="BX75" s="43"/>
      <c r="BY75" s="43"/>
      <c r="BZ75" s="44"/>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2"/>
      <c r="BM76" s="43"/>
      <c r="BN76" s="43"/>
      <c r="BO76" s="43"/>
      <c r="BP76" s="43"/>
      <c r="BQ76" s="43"/>
      <c r="BR76" s="43"/>
      <c r="BS76" s="43"/>
      <c r="BT76" s="43"/>
      <c r="BU76" s="43"/>
      <c r="BV76" s="43"/>
      <c r="BW76" s="43"/>
      <c r="BX76" s="43"/>
      <c r="BY76" s="43"/>
      <c r="BZ76" s="44"/>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2"/>
      <c r="BM77" s="43"/>
      <c r="BN77" s="43"/>
      <c r="BO77" s="43"/>
      <c r="BP77" s="43"/>
      <c r="BQ77" s="43"/>
      <c r="BR77" s="43"/>
      <c r="BS77" s="43"/>
      <c r="BT77" s="43"/>
      <c r="BU77" s="43"/>
      <c r="BV77" s="43"/>
      <c r="BW77" s="43"/>
      <c r="BX77" s="43"/>
      <c r="BY77" s="43"/>
      <c r="BZ77" s="44"/>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2"/>
      <c r="BM78" s="43"/>
      <c r="BN78" s="43"/>
      <c r="BO78" s="43"/>
      <c r="BP78" s="43"/>
      <c r="BQ78" s="43"/>
      <c r="BR78" s="43"/>
      <c r="BS78" s="43"/>
      <c r="BT78" s="43"/>
      <c r="BU78" s="43"/>
      <c r="BV78" s="43"/>
      <c r="BW78" s="43"/>
      <c r="BX78" s="43"/>
      <c r="BY78" s="43"/>
      <c r="BZ78" s="44"/>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2"/>
      <c r="BM79" s="43"/>
      <c r="BN79" s="43"/>
      <c r="BO79" s="43"/>
      <c r="BP79" s="43"/>
      <c r="BQ79" s="43"/>
      <c r="BR79" s="43"/>
      <c r="BS79" s="43"/>
      <c r="BT79" s="43"/>
      <c r="BU79" s="43"/>
      <c r="BV79" s="43"/>
      <c r="BW79" s="43"/>
      <c r="BX79" s="43"/>
      <c r="BY79" s="43"/>
      <c r="BZ79" s="44"/>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2"/>
      <c r="BM80" s="43"/>
      <c r="BN80" s="43"/>
      <c r="BO80" s="43"/>
      <c r="BP80" s="43"/>
      <c r="BQ80" s="43"/>
      <c r="BR80" s="43"/>
      <c r="BS80" s="43"/>
      <c r="BT80" s="43"/>
      <c r="BU80" s="43"/>
      <c r="BV80" s="43"/>
      <c r="BW80" s="43"/>
      <c r="BX80" s="43"/>
      <c r="BY80" s="43"/>
      <c r="BZ80" s="44"/>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2"/>
      <c r="BM81" s="43"/>
      <c r="BN81" s="43"/>
      <c r="BO81" s="43"/>
      <c r="BP81" s="43"/>
      <c r="BQ81" s="43"/>
      <c r="BR81" s="43"/>
      <c r="BS81" s="43"/>
      <c r="BT81" s="43"/>
      <c r="BU81" s="43"/>
      <c r="BV81" s="43"/>
      <c r="BW81" s="43"/>
      <c r="BX81" s="43"/>
      <c r="BY81" s="43"/>
      <c r="BZ81" s="44"/>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5"/>
      <c r="BM82" s="46"/>
      <c r="BN82" s="46"/>
      <c r="BO82" s="46"/>
      <c r="BP82" s="46"/>
      <c r="BQ82" s="46"/>
      <c r="BR82" s="46"/>
      <c r="BS82" s="46"/>
      <c r="BT82" s="46"/>
      <c r="BU82" s="46"/>
      <c r="BV82" s="46"/>
      <c r="BW82" s="46"/>
      <c r="BX82" s="46"/>
      <c r="BY82" s="46"/>
      <c r="BZ82" s="47"/>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【325.02】</v>
      </c>
      <c r="I86" s="26" t="str">
        <f>データ!CA6</f>
        <v>【60.61】</v>
      </c>
      <c r="J86" s="26" t="str">
        <f>データ!CL6</f>
        <v>【270.94】</v>
      </c>
      <c r="K86" s="26" t="str">
        <f>データ!CW6</f>
        <v>【57.80】</v>
      </c>
      <c r="L86" s="26" t="str">
        <f>データ!DH6</f>
        <v>【78.90】</v>
      </c>
      <c r="M86" s="26" t="s">
        <v>43</v>
      </c>
      <c r="N86" s="26" t="s">
        <v>44</v>
      </c>
      <c r="O86" s="26" t="str">
        <f>データ!EO6</f>
        <v>【-】</v>
      </c>
    </row>
  </sheetData>
  <sheetProtection algorithmName="SHA-512" hashValue="O7NQuj3P1dhOXAZNA21l8bkoRCApeU6T10a62iiEgc73ptNVn/p05ImRkvIQw6PrkIK7pKE4EGfSSyJv0HcN3Q==" saltValue="wvCFPrCl41B9oCXWl1Y5pA=="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76" t="s">
        <v>54</v>
      </c>
      <c r="I3" s="77"/>
      <c r="J3" s="77"/>
      <c r="K3" s="77"/>
      <c r="L3" s="77"/>
      <c r="M3" s="77"/>
      <c r="N3" s="77"/>
      <c r="O3" s="77"/>
      <c r="P3" s="77"/>
      <c r="Q3" s="77"/>
      <c r="R3" s="77"/>
      <c r="S3" s="77"/>
      <c r="T3" s="77"/>
      <c r="U3" s="77"/>
      <c r="V3" s="77"/>
      <c r="W3" s="77"/>
      <c r="X3" s="78"/>
      <c r="Y3" s="82" t="s">
        <v>55</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56</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8" t="s">
        <v>57</v>
      </c>
      <c r="B4" s="30"/>
      <c r="C4" s="30"/>
      <c r="D4" s="30"/>
      <c r="E4" s="30"/>
      <c r="F4" s="30"/>
      <c r="G4" s="30"/>
      <c r="H4" s="79"/>
      <c r="I4" s="80"/>
      <c r="J4" s="80"/>
      <c r="K4" s="80"/>
      <c r="L4" s="80"/>
      <c r="M4" s="80"/>
      <c r="N4" s="80"/>
      <c r="O4" s="80"/>
      <c r="P4" s="80"/>
      <c r="Q4" s="80"/>
      <c r="R4" s="80"/>
      <c r="S4" s="80"/>
      <c r="T4" s="80"/>
      <c r="U4" s="80"/>
      <c r="V4" s="80"/>
      <c r="W4" s="80"/>
      <c r="X4" s="81"/>
      <c r="Y4" s="75" t="s">
        <v>58</v>
      </c>
      <c r="Z4" s="75"/>
      <c r="AA4" s="75"/>
      <c r="AB4" s="75"/>
      <c r="AC4" s="75"/>
      <c r="AD4" s="75"/>
      <c r="AE4" s="75"/>
      <c r="AF4" s="75"/>
      <c r="AG4" s="75"/>
      <c r="AH4" s="75"/>
      <c r="AI4" s="75"/>
      <c r="AJ4" s="75" t="s">
        <v>59</v>
      </c>
      <c r="AK4" s="75"/>
      <c r="AL4" s="75"/>
      <c r="AM4" s="75"/>
      <c r="AN4" s="75"/>
      <c r="AO4" s="75"/>
      <c r="AP4" s="75"/>
      <c r="AQ4" s="75"/>
      <c r="AR4" s="75"/>
      <c r="AS4" s="75"/>
      <c r="AT4" s="75"/>
      <c r="AU4" s="75" t="s">
        <v>60</v>
      </c>
      <c r="AV4" s="75"/>
      <c r="AW4" s="75"/>
      <c r="AX4" s="75"/>
      <c r="AY4" s="75"/>
      <c r="AZ4" s="75"/>
      <c r="BA4" s="75"/>
      <c r="BB4" s="75"/>
      <c r="BC4" s="75"/>
      <c r="BD4" s="75"/>
      <c r="BE4" s="75"/>
      <c r="BF4" s="75" t="s">
        <v>61</v>
      </c>
      <c r="BG4" s="75"/>
      <c r="BH4" s="75"/>
      <c r="BI4" s="75"/>
      <c r="BJ4" s="75"/>
      <c r="BK4" s="75"/>
      <c r="BL4" s="75"/>
      <c r="BM4" s="75"/>
      <c r="BN4" s="75"/>
      <c r="BO4" s="75"/>
      <c r="BP4" s="75"/>
      <c r="BQ4" s="75" t="s">
        <v>62</v>
      </c>
      <c r="BR4" s="75"/>
      <c r="BS4" s="75"/>
      <c r="BT4" s="75"/>
      <c r="BU4" s="75"/>
      <c r="BV4" s="75"/>
      <c r="BW4" s="75"/>
      <c r="BX4" s="75"/>
      <c r="BY4" s="75"/>
      <c r="BZ4" s="75"/>
      <c r="CA4" s="75"/>
      <c r="CB4" s="75" t="s">
        <v>63</v>
      </c>
      <c r="CC4" s="75"/>
      <c r="CD4" s="75"/>
      <c r="CE4" s="75"/>
      <c r="CF4" s="75"/>
      <c r="CG4" s="75"/>
      <c r="CH4" s="75"/>
      <c r="CI4" s="75"/>
      <c r="CJ4" s="75"/>
      <c r="CK4" s="75"/>
      <c r="CL4" s="75"/>
      <c r="CM4" s="75" t="s">
        <v>64</v>
      </c>
      <c r="CN4" s="75"/>
      <c r="CO4" s="75"/>
      <c r="CP4" s="75"/>
      <c r="CQ4" s="75"/>
      <c r="CR4" s="75"/>
      <c r="CS4" s="75"/>
      <c r="CT4" s="75"/>
      <c r="CU4" s="75"/>
      <c r="CV4" s="75"/>
      <c r="CW4" s="75"/>
      <c r="CX4" s="75" t="s">
        <v>65</v>
      </c>
      <c r="CY4" s="75"/>
      <c r="CZ4" s="75"/>
      <c r="DA4" s="75"/>
      <c r="DB4" s="75"/>
      <c r="DC4" s="75"/>
      <c r="DD4" s="75"/>
      <c r="DE4" s="75"/>
      <c r="DF4" s="75"/>
      <c r="DG4" s="75"/>
      <c r="DH4" s="75"/>
      <c r="DI4" s="75" t="s">
        <v>66</v>
      </c>
      <c r="DJ4" s="75"/>
      <c r="DK4" s="75"/>
      <c r="DL4" s="75"/>
      <c r="DM4" s="75"/>
      <c r="DN4" s="75"/>
      <c r="DO4" s="75"/>
      <c r="DP4" s="75"/>
      <c r="DQ4" s="75"/>
      <c r="DR4" s="75"/>
      <c r="DS4" s="75"/>
      <c r="DT4" s="75" t="s">
        <v>67</v>
      </c>
      <c r="DU4" s="75"/>
      <c r="DV4" s="75"/>
      <c r="DW4" s="75"/>
      <c r="DX4" s="75"/>
      <c r="DY4" s="75"/>
      <c r="DZ4" s="75"/>
      <c r="EA4" s="75"/>
      <c r="EB4" s="75"/>
      <c r="EC4" s="75"/>
      <c r="ED4" s="75"/>
      <c r="EE4" s="75" t="s">
        <v>68</v>
      </c>
      <c r="EF4" s="75"/>
      <c r="EG4" s="75"/>
      <c r="EH4" s="75"/>
      <c r="EI4" s="75"/>
      <c r="EJ4" s="75"/>
      <c r="EK4" s="75"/>
      <c r="EL4" s="75"/>
      <c r="EM4" s="75"/>
      <c r="EN4" s="75"/>
      <c r="EO4" s="75"/>
    </row>
    <row r="5" spans="1:145" x14ac:dyDescent="0.15">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15">
      <c r="A6" s="28" t="s">
        <v>97</v>
      </c>
      <c r="B6" s="33">
        <f>B7</f>
        <v>2018</v>
      </c>
      <c r="C6" s="33">
        <f t="shared" ref="C6:X6" si="3">C7</f>
        <v>74071</v>
      </c>
      <c r="D6" s="33">
        <f t="shared" si="3"/>
        <v>47</v>
      </c>
      <c r="E6" s="33">
        <f t="shared" si="3"/>
        <v>18</v>
      </c>
      <c r="F6" s="33">
        <f t="shared" si="3"/>
        <v>0</v>
      </c>
      <c r="G6" s="33">
        <f t="shared" si="3"/>
        <v>0</v>
      </c>
      <c r="H6" s="33" t="str">
        <f t="shared" si="3"/>
        <v>福島県　磐梯町</v>
      </c>
      <c r="I6" s="33" t="str">
        <f t="shared" si="3"/>
        <v>法非適用</v>
      </c>
      <c r="J6" s="33" t="str">
        <f t="shared" si="3"/>
        <v>下水道事業</v>
      </c>
      <c r="K6" s="33" t="str">
        <f t="shared" si="3"/>
        <v>特定地域生活排水処理</v>
      </c>
      <c r="L6" s="33" t="str">
        <f t="shared" si="3"/>
        <v>K3</v>
      </c>
      <c r="M6" s="33" t="str">
        <f t="shared" si="3"/>
        <v>非設置</v>
      </c>
      <c r="N6" s="34" t="str">
        <f t="shared" si="3"/>
        <v>-</v>
      </c>
      <c r="O6" s="34" t="str">
        <f t="shared" si="3"/>
        <v>該当数値なし</v>
      </c>
      <c r="P6" s="34">
        <f t="shared" si="3"/>
        <v>2.15</v>
      </c>
      <c r="Q6" s="34">
        <f t="shared" si="3"/>
        <v>100</v>
      </c>
      <c r="R6" s="34">
        <f t="shared" si="3"/>
        <v>3072</v>
      </c>
      <c r="S6" s="34">
        <f t="shared" si="3"/>
        <v>3502</v>
      </c>
      <c r="T6" s="34">
        <f t="shared" si="3"/>
        <v>59.77</v>
      </c>
      <c r="U6" s="34">
        <f t="shared" si="3"/>
        <v>58.59</v>
      </c>
      <c r="V6" s="34">
        <f t="shared" si="3"/>
        <v>75</v>
      </c>
      <c r="W6" s="34">
        <f t="shared" si="3"/>
        <v>0.01</v>
      </c>
      <c r="X6" s="34">
        <f t="shared" si="3"/>
        <v>7500</v>
      </c>
      <c r="Y6" s="35">
        <f>IF(Y7="",NA(),Y7)</f>
        <v>54.61</v>
      </c>
      <c r="Z6" s="35">
        <f t="shared" ref="Z6:AH6" si="4">IF(Z7="",NA(),Z7)</f>
        <v>68.25</v>
      </c>
      <c r="AA6" s="35">
        <f t="shared" si="4"/>
        <v>91.79</v>
      </c>
      <c r="AB6" s="35">
        <f t="shared" si="4"/>
        <v>92.85</v>
      </c>
      <c r="AC6" s="35">
        <f t="shared" si="4"/>
        <v>94.63</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4">
        <f>IF(BF7="",NA(),BF7)</f>
        <v>0</v>
      </c>
      <c r="BG6" s="35">
        <f t="shared" ref="BG6:BO6" si="7">IF(BG7="",NA(),BG7)</f>
        <v>497.49</v>
      </c>
      <c r="BH6" s="35">
        <f t="shared" si="7"/>
        <v>501.93</v>
      </c>
      <c r="BI6" s="34">
        <f t="shared" si="7"/>
        <v>0</v>
      </c>
      <c r="BJ6" s="34">
        <f t="shared" si="7"/>
        <v>0</v>
      </c>
      <c r="BK6" s="35">
        <f t="shared" si="7"/>
        <v>416.91</v>
      </c>
      <c r="BL6" s="35">
        <f t="shared" si="7"/>
        <v>392.19</v>
      </c>
      <c r="BM6" s="35">
        <f t="shared" si="7"/>
        <v>413.5</v>
      </c>
      <c r="BN6" s="35">
        <f t="shared" si="7"/>
        <v>407.42</v>
      </c>
      <c r="BO6" s="35">
        <f t="shared" si="7"/>
        <v>386.46</v>
      </c>
      <c r="BP6" s="34" t="str">
        <f>IF(BP7="","",IF(BP7="-","【-】","【"&amp;SUBSTITUTE(TEXT(BP7,"#,##0.00"),"-","△")&amp;"】"))</f>
        <v>【325.02】</v>
      </c>
      <c r="BQ6" s="35">
        <f>IF(BQ7="",NA(),BQ7)</f>
        <v>33.08</v>
      </c>
      <c r="BR6" s="35">
        <f t="shared" ref="BR6:BZ6" si="8">IF(BR7="",NA(),BR7)</f>
        <v>46.34</v>
      </c>
      <c r="BS6" s="35">
        <f t="shared" si="8"/>
        <v>46.41</v>
      </c>
      <c r="BT6" s="35">
        <f t="shared" si="8"/>
        <v>40</v>
      </c>
      <c r="BU6" s="35">
        <f t="shared" si="8"/>
        <v>23.06</v>
      </c>
      <c r="BV6" s="35">
        <f t="shared" si="8"/>
        <v>57.93</v>
      </c>
      <c r="BW6" s="35">
        <f t="shared" si="8"/>
        <v>57.03</v>
      </c>
      <c r="BX6" s="35">
        <f t="shared" si="8"/>
        <v>55.84</v>
      </c>
      <c r="BY6" s="35">
        <f t="shared" si="8"/>
        <v>57.08</v>
      </c>
      <c r="BZ6" s="35">
        <f t="shared" si="8"/>
        <v>55.85</v>
      </c>
      <c r="CA6" s="34" t="str">
        <f>IF(CA7="","",IF(CA7="-","【-】","【"&amp;SUBSTITUTE(TEXT(CA7,"#,##0.00"),"-","△")&amp;"】"))</f>
        <v>【60.61】</v>
      </c>
      <c r="CB6" s="35">
        <f>IF(CB7="",NA(),CB7)</f>
        <v>499.74</v>
      </c>
      <c r="CC6" s="35">
        <f t="shared" ref="CC6:CK6" si="9">IF(CC7="",NA(),CC7)</f>
        <v>364.68</v>
      </c>
      <c r="CD6" s="35">
        <f t="shared" si="9"/>
        <v>355.82</v>
      </c>
      <c r="CE6" s="35">
        <f t="shared" si="9"/>
        <v>424.91</v>
      </c>
      <c r="CF6" s="35">
        <f t="shared" si="9"/>
        <v>733.32</v>
      </c>
      <c r="CG6" s="35">
        <f t="shared" si="9"/>
        <v>276.93</v>
      </c>
      <c r="CH6" s="35">
        <f t="shared" si="9"/>
        <v>283.73</v>
      </c>
      <c r="CI6" s="35">
        <f t="shared" si="9"/>
        <v>287.57</v>
      </c>
      <c r="CJ6" s="35">
        <f t="shared" si="9"/>
        <v>286.86</v>
      </c>
      <c r="CK6" s="35">
        <f t="shared" si="9"/>
        <v>287.91000000000003</v>
      </c>
      <c r="CL6" s="34" t="str">
        <f>IF(CL7="","",IF(CL7="-","【-】","【"&amp;SUBSTITUTE(TEXT(CL7,"#,##0.00"),"-","△")&amp;"】"))</f>
        <v>【270.94】</v>
      </c>
      <c r="CM6" s="35">
        <f>IF(CM7="",NA(),CM7)</f>
        <v>32.65</v>
      </c>
      <c r="CN6" s="35">
        <f t="shared" ref="CN6:CV6" si="10">IF(CN7="",NA(),CN7)</f>
        <v>30.61</v>
      </c>
      <c r="CO6" s="35">
        <f t="shared" si="10"/>
        <v>30.61</v>
      </c>
      <c r="CP6" s="35">
        <f t="shared" si="10"/>
        <v>36.729999999999997</v>
      </c>
      <c r="CQ6" s="35">
        <f t="shared" si="10"/>
        <v>40.82</v>
      </c>
      <c r="CR6" s="35">
        <f t="shared" si="10"/>
        <v>59.08</v>
      </c>
      <c r="CS6" s="35">
        <f t="shared" si="10"/>
        <v>58.25</v>
      </c>
      <c r="CT6" s="35">
        <f t="shared" si="10"/>
        <v>61.55</v>
      </c>
      <c r="CU6" s="35">
        <f t="shared" si="10"/>
        <v>57.22</v>
      </c>
      <c r="CV6" s="35">
        <f t="shared" si="10"/>
        <v>54.93</v>
      </c>
      <c r="CW6" s="34" t="str">
        <f>IF(CW7="","",IF(CW7="-","【-】","【"&amp;SUBSTITUTE(TEXT(CW7,"#,##0.00"),"-","△")&amp;"】"))</f>
        <v>【57.80】</v>
      </c>
      <c r="CX6" s="35">
        <f>IF(CX7="",NA(),CX7)</f>
        <v>64.290000000000006</v>
      </c>
      <c r="CY6" s="35">
        <f t="shared" ref="CY6:DG6" si="11">IF(CY7="",NA(),CY7)</f>
        <v>65.430000000000007</v>
      </c>
      <c r="CZ6" s="35">
        <f t="shared" si="11"/>
        <v>65.819999999999993</v>
      </c>
      <c r="DA6" s="35">
        <f t="shared" si="11"/>
        <v>64.86</v>
      </c>
      <c r="DB6" s="35">
        <f t="shared" si="11"/>
        <v>72</v>
      </c>
      <c r="DC6" s="35">
        <f t="shared" si="11"/>
        <v>77.12</v>
      </c>
      <c r="DD6" s="35">
        <f t="shared" si="11"/>
        <v>68.150000000000006</v>
      </c>
      <c r="DE6" s="35">
        <f t="shared" si="11"/>
        <v>67.489999999999995</v>
      </c>
      <c r="DF6" s="35">
        <f t="shared" si="11"/>
        <v>67.290000000000006</v>
      </c>
      <c r="DG6" s="35">
        <f t="shared" si="11"/>
        <v>65.569999999999993</v>
      </c>
      <c r="DH6" s="34" t="str">
        <f>IF(DH7="","",IF(DH7="-","【-】","【"&amp;SUBSTITUTE(TEXT(DH7,"#,##0.00"),"-","△")&amp;"】"))</f>
        <v>【78.90】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5" t="str">
        <f>IF(EE7="",NA(),EE7)</f>
        <v>-</v>
      </c>
      <c r="EF6" s="35" t="str">
        <f t="shared" ref="EF6:EN6" si="14">IF(EF7="",NA(),EF7)</f>
        <v>-</v>
      </c>
      <c r="EG6" s="35" t="str">
        <f t="shared" si="14"/>
        <v>-</v>
      </c>
      <c r="EH6" s="35" t="str">
        <f t="shared" si="14"/>
        <v>-</v>
      </c>
      <c r="EI6" s="35" t="str">
        <f t="shared" si="14"/>
        <v>-</v>
      </c>
      <c r="EJ6" s="35" t="str">
        <f t="shared" si="14"/>
        <v>-</v>
      </c>
      <c r="EK6" s="35" t="str">
        <f t="shared" si="14"/>
        <v>-</v>
      </c>
      <c r="EL6" s="35" t="str">
        <f t="shared" si="14"/>
        <v>-</v>
      </c>
      <c r="EM6" s="35" t="str">
        <f t="shared" si="14"/>
        <v>-</v>
      </c>
      <c r="EN6" s="35" t="str">
        <f t="shared" si="14"/>
        <v>-</v>
      </c>
      <c r="EO6" s="34" t="str">
        <f>IF(EO7="","",IF(EO7="-","【-】","【"&amp;SUBSTITUTE(TEXT(EO7,"#,##0.00"),"-","△")&amp;"】"))</f>
        <v>【-】</v>
      </c>
    </row>
    <row r="7" spans="1:145" s="36" customFormat="1" x14ac:dyDescent="0.15">
      <c r="A7" s="28"/>
      <c r="B7" s="37">
        <v>2018</v>
      </c>
      <c r="C7" s="37">
        <v>74071</v>
      </c>
      <c r="D7" s="37">
        <v>47</v>
      </c>
      <c r="E7" s="37">
        <v>18</v>
      </c>
      <c r="F7" s="37">
        <v>0</v>
      </c>
      <c r="G7" s="37">
        <v>0</v>
      </c>
      <c r="H7" s="37" t="s">
        <v>98</v>
      </c>
      <c r="I7" s="37" t="s">
        <v>99</v>
      </c>
      <c r="J7" s="37" t="s">
        <v>100</v>
      </c>
      <c r="K7" s="37" t="s">
        <v>101</v>
      </c>
      <c r="L7" s="37" t="s">
        <v>102</v>
      </c>
      <c r="M7" s="37" t="s">
        <v>103</v>
      </c>
      <c r="N7" s="38" t="s">
        <v>104</v>
      </c>
      <c r="O7" s="38" t="s">
        <v>105</v>
      </c>
      <c r="P7" s="38">
        <v>2.15</v>
      </c>
      <c r="Q7" s="38">
        <v>100</v>
      </c>
      <c r="R7" s="38">
        <v>3072</v>
      </c>
      <c r="S7" s="38">
        <v>3502</v>
      </c>
      <c r="T7" s="38">
        <v>59.77</v>
      </c>
      <c r="U7" s="38">
        <v>58.59</v>
      </c>
      <c r="V7" s="38">
        <v>75</v>
      </c>
      <c r="W7" s="38">
        <v>0.01</v>
      </c>
      <c r="X7" s="38">
        <v>7500</v>
      </c>
      <c r="Y7" s="38">
        <v>54.61</v>
      </c>
      <c r="Z7" s="38">
        <v>68.25</v>
      </c>
      <c r="AA7" s="38">
        <v>91.79</v>
      </c>
      <c r="AB7" s="38">
        <v>92.85</v>
      </c>
      <c r="AC7" s="38">
        <v>94.63</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0</v>
      </c>
      <c r="BG7" s="38">
        <v>497.49</v>
      </c>
      <c r="BH7" s="38">
        <v>501.93</v>
      </c>
      <c r="BI7" s="38">
        <v>0</v>
      </c>
      <c r="BJ7" s="38">
        <v>0</v>
      </c>
      <c r="BK7" s="38">
        <v>416.91</v>
      </c>
      <c r="BL7" s="38">
        <v>392.19</v>
      </c>
      <c r="BM7" s="38">
        <v>413.5</v>
      </c>
      <c r="BN7" s="38">
        <v>407.42</v>
      </c>
      <c r="BO7" s="38">
        <v>386.46</v>
      </c>
      <c r="BP7" s="38">
        <v>325.02</v>
      </c>
      <c r="BQ7" s="38">
        <v>33.08</v>
      </c>
      <c r="BR7" s="38">
        <v>46.34</v>
      </c>
      <c r="BS7" s="38">
        <v>46.41</v>
      </c>
      <c r="BT7" s="38">
        <v>40</v>
      </c>
      <c r="BU7" s="38">
        <v>23.06</v>
      </c>
      <c r="BV7" s="38">
        <v>57.93</v>
      </c>
      <c r="BW7" s="38">
        <v>57.03</v>
      </c>
      <c r="BX7" s="38">
        <v>55.84</v>
      </c>
      <c r="BY7" s="38">
        <v>57.08</v>
      </c>
      <c r="BZ7" s="38">
        <v>55.85</v>
      </c>
      <c r="CA7" s="38">
        <v>60.61</v>
      </c>
      <c r="CB7" s="38">
        <v>499.74</v>
      </c>
      <c r="CC7" s="38">
        <v>364.68</v>
      </c>
      <c r="CD7" s="38">
        <v>355.82</v>
      </c>
      <c r="CE7" s="38">
        <v>424.91</v>
      </c>
      <c r="CF7" s="38">
        <v>733.32</v>
      </c>
      <c r="CG7" s="38">
        <v>276.93</v>
      </c>
      <c r="CH7" s="38">
        <v>283.73</v>
      </c>
      <c r="CI7" s="38">
        <v>287.57</v>
      </c>
      <c r="CJ7" s="38">
        <v>286.86</v>
      </c>
      <c r="CK7" s="38">
        <v>287.91000000000003</v>
      </c>
      <c r="CL7" s="38">
        <v>270.94</v>
      </c>
      <c r="CM7" s="38">
        <v>32.65</v>
      </c>
      <c r="CN7" s="38">
        <v>30.61</v>
      </c>
      <c r="CO7" s="38">
        <v>30.61</v>
      </c>
      <c r="CP7" s="38">
        <v>36.729999999999997</v>
      </c>
      <c r="CQ7" s="38">
        <v>40.82</v>
      </c>
      <c r="CR7" s="38">
        <v>59.08</v>
      </c>
      <c r="CS7" s="38">
        <v>58.25</v>
      </c>
      <c r="CT7" s="38">
        <v>61.55</v>
      </c>
      <c r="CU7" s="38">
        <v>57.22</v>
      </c>
      <c r="CV7" s="38">
        <v>54.93</v>
      </c>
      <c r="CW7" s="38">
        <v>57.8</v>
      </c>
      <c r="CX7" s="38">
        <v>64.290000000000006</v>
      </c>
      <c r="CY7" s="38">
        <v>65.430000000000007</v>
      </c>
      <c r="CZ7" s="38">
        <v>65.819999999999993</v>
      </c>
      <c r="DA7" s="38">
        <v>64.86</v>
      </c>
      <c r="DB7" s="38">
        <v>72</v>
      </c>
      <c r="DC7" s="38">
        <v>77.12</v>
      </c>
      <c r="DD7" s="38">
        <v>68.150000000000006</v>
      </c>
      <c r="DE7" s="38">
        <v>67.489999999999995</v>
      </c>
      <c r="DF7" s="38">
        <v>67.290000000000006</v>
      </c>
      <c r="DG7" s="38">
        <v>65.569999999999993</v>
      </c>
      <c r="DH7" s="38">
        <v>78.900000000000006</v>
      </c>
      <c r="DI7" s="38"/>
      <c r="DJ7" s="38"/>
      <c r="DK7" s="38"/>
      <c r="DL7" s="38"/>
      <c r="DM7" s="38"/>
      <c r="DN7" s="38"/>
      <c r="DO7" s="38"/>
      <c r="DP7" s="38"/>
      <c r="DQ7" s="38"/>
      <c r="DR7" s="38"/>
      <c r="DS7" s="38"/>
      <c r="DT7" s="38"/>
      <c r="DU7" s="38"/>
      <c r="DV7" s="38"/>
      <c r="DW7" s="38"/>
      <c r="DX7" s="38"/>
      <c r="DY7" s="38"/>
      <c r="DZ7" s="38"/>
      <c r="EA7" s="38"/>
      <c r="EB7" s="38"/>
      <c r="EC7" s="38"/>
      <c r="ED7" s="38"/>
      <c r="EE7" s="38" t="s">
        <v>104</v>
      </c>
      <c r="EF7" s="38" t="s">
        <v>104</v>
      </c>
      <c r="EG7" s="38" t="s">
        <v>104</v>
      </c>
      <c r="EH7" s="38" t="s">
        <v>104</v>
      </c>
      <c r="EI7" s="38" t="s">
        <v>104</v>
      </c>
      <c r="EJ7" s="38" t="s">
        <v>104</v>
      </c>
      <c r="EK7" s="38" t="s">
        <v>104</v>
      </c>
      <c r="EL7" s="38" t="s">
        <v>104</v>
      </c>
      <c r="EM7" s="38" t="s">
        <v>104</v>
      </c>
      <c r="EN7" s="38" t="s">
        <v>104</v>
      </c>
      <c r="EO7" s="38" t="s">
        <v>104</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DATEVALUE($B$6-4&amp;"年1月1日")</f>
        <v>41640</v>
      </c>
      <c r="C10" s="41">
        <f>DATEVALUE($B$6-3&amp;"年1月1日")</f>
        <v>42005</v>
      </c>
      <c r="D10" s="41">
        <f>DATEVALUE($B$6-2&amp;"年1月1日")</f>
        <v>42370</v>
      </c>
      <c r="E10" s="41">
        <f>DATEVALUE($B$6-1&amp;"年1月1日")</f>
        <v>42736</v>
      </c>
      <c r="F10" s="41">
        <f>DATEVALUE($B$6&amp;"年1月1日")</f>
        <v>43101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