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【経営比較分析表】2018_074021_47_1718\"/>
    </mc:Choice>
  </mc:AlternateContent>
  <workbookProtection workbookAlgorithmName="SHA-512" workbookHashValue="M1zyMUc+8ixzGVHbHaQk56YCPSf5kQM5yZjLvO2d/EhfMYa036eNYDcPP3pwMzIdxHxIrzWyULG6CaXgrn9cQQ==" workbookSaltValue="ykfRsZhG736ZJobOTMm9M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W10" i="4"/>
  <c r="I10" i="4"/>
  <c r="BB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<sst xmlns="http://schemas.openxmlformats.org/spreadsheetml/2006/main" count="228" uniqueCount="114">
  <si>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</si>
  <si>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</si>
  <si>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</si>
  <si>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</si>
  <si>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</si>
  <si>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</si>
  <si>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</si>
  <si>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</si>
  <si>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</si>
  <si>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</si>
  <si>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</si>
  <si>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</si>
  <si>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</si>
  <si>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</si>
  <si>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</si>
  <si>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</si>
  <si>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</si>
  <si>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</si>
  <si>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</si>
  <si>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</si>
  <si>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</si>
  <si>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</si>
  <si>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</si>
  <si>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</si>
  <si>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</si>
  <si>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</si>
  <si>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</si>
  <si>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</si>
  <si>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</si>
  <si>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</si>
  <si>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</si>
  <si>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</si>
  <si>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</si>
  <si>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</si>
  <si>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</si>
  <si>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</si>
  <si>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</si>
  <si>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</si>
  <si>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</si>
  <si>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</si>
  <si>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</si>
  <si>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</si>
  <si>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</si>
  <si>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</si>
  <si>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</si>
  <si>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</si>
  <si>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</si>
  <si>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</si>
  <si>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</si>
  <si>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</si>
  <si>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</si>
  <si>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</si>
  <si>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</si>
  <si>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</si>
  <si>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</si>
  <si>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</si>
  <si>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</si>
  <si>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</si>
  <si>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</si>
  <si>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</si>
  <si>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</si>
  <si>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</si>
  <si>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</si>
  <si>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</si>
  <si>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</si>
  <si>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</si>
  <si>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</si>
  <si>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</si>
  <si>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</si>
  <si>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</si>
  <si>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</si>
  <si>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</si>
  <si>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</si>
  <si>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</si>
  <si>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</si>
  <si>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</si>
  <si>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</si>
  <si>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</si>
  <si>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</si>
  <si>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</si>
  <si>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</si>
  <si>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</si>
  <si>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</si>
  <si>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</si>
  <si>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</si>
  <si>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</si>
  <si>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</si>
  <si>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</si>
  <si>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</si>
  <si>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</si>
  <si>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</si>
  <si>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</si>
  <si>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</si>
  <si>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</si>
  <si>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</si>
  <si>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</si>
  <si>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</si>
  <si>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</si>
  <si>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</si>
  <si>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</si>
  <si>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</si>
  <si>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</si>
  <si>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</si>
  <si>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</si>
  <si>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</si>
  <si>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</si>
  <si>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</si>
  <si>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</si>
  <si>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</si>
  <si>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</si>
  <si>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</si>
  <si>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使用開始から20年以上経過しており、老朽化が進んでいるため、優先順位をつけながら更新・修繕が必要であると考えられる。</t>
    <rPh sb="0" eb="2">
      <t>シヨウ</t>
    </rPh>
    <rPh sb="2" eb="4">
      <t>カイシ</t>
    </rPh>
    <rPh sb="8" eb="11">
      <t>ネンイジョウ</t>
    </rPh>
    <rPh sb="11" eb="13">
      <t>ケイカ</t>
    </rPh>
    <rPh sb="18" eb="21">
      <t>ロウキュウカ</t>
    </rPh>
    <rPh sb="22" eb="23">
      <t>スス</t>
    </rPh>
    <rPh sb="30" eb="32">
      <t>ユウセン</t>
    </rPh>
    <rPh sb="32" eb="34">
      <t>ジュンイ</t>
    </rPh>
    <rPh sb="40" eb="42">
      <t>コウシン</t>
    </rPh>
    <rPh sb="43" eb="45">
      <t>シュウゼン</t>
    </rPh>
    <rPh sb="46" eb="48">
      <t>ヒツヨウ</t>
    </rPh>
    <rPh sb="52" eb="53">
      <t>カンガ</t>
    </rPh>
    <phoneticPr fontId="4"/>
  </si>
  <si>
    <t>H30年度は主に工事請負費の減により、経費回収率や汚水処理原価に影響が出た。
しかし、これは一時的な値と思われるため、引き続き、事業の見直しや料金改定は必要と考える。</t>
    <rPh sb="3" eb="5">
      <t>ネンド</t>
    </rPh>
    <rPh sb="6" eb="7">
      <t>オモ</t>
    </rPh>
    <rPh sb="8" eb="10">
      <t>コウジ</t>
    </rPh>
    <rPh sb="10" eb="12">
      <t>ウケオイ</t>
    </rPh>
    <rPh sb="12" eb="13">
      <t>ヒ</t>
    </rPh>
    <rPh sb="14" eb="15">
      <t>ゲン</t>
    </rPh>
    <rPh sb="19" eb="21">
      <t>ケイヒ</t>
    </rPh>
    <rPh sb="21" eb="23">
      <t>カイシュウ</t>
    </rPh>
    <rPh sb="23" eb="24">
      <t>リツ</t>
    </rPh>
    <rPh sb="25" eb="27">
      <t>オスイ</t>
    </rPh>
    <rPh sb="27" eb="29">
      <t>ショリ</t>
    </rPh>
    <rPh sb="29" eb="31">
      <t>ゲンカ</t>
    </rPh>
    <rPh sb="32" eb="34">
      <t>エイキョウ</t>
    </rPh>
    <rPh sb="35" eb="36">
      <t>デ</t>
    </rPh>
    <rPh sb="46" eb="49">
      <t>イチジテキ</t>
    </rPh>
    <rPh sb="50" eb="51">
      <t>アタイ</t>
    </rPh>
    <rPh sb="52" eb="53">
      <t>オモ</t>
    </rPh>
    <rPh sb="59" eb="60">
      <t>ヒ</t>
    </rPh>
    <rPh sb="61" eb="62">
      <t>ツヅ</t>
    </rPh>
    <rPh sb="64" eb="66">
      <t>ジギョウ</t>
    </rPh>
    <rPh sb="67" eb="69">
      <t>ミナオ</t>
    </rPh>
    <rPh sb="71" eb="73">
      <t>リョウキン</t>
    </rPh>
    <rPh sb="73" eb="75">
      <t>カイテイ</t>
    </rPh>
    <rPh sb="76" eb="78">
      <t>ヒツヨウ</t>
    </rPh>
    <rPh sb="79" eb="80">
      <t>カンガ</t>
    </rPh>
    <phoneticPr fontId="4"/>
  </si>
  <si>
    <t>前年度と比較し、経費回収率や汚水処理原価等で大きく変動があったが、主にこれは工事請負費の減が影響しているものと考えられる。（翌年度繰越あり。）
施設利用率、水洗化率は前年度とほぼ同値。</t>
    <rPh sb="0" eb="3">
      <t>ゼンネンド</t>
    </rPh>
    <rPh sb="4" eb="6">
      <t>ヒカク</t>
    </rPh>
    <rPh sb="8" eb="10">
      <t>ケイヒ</t>
    </rPh>
    <rPh sb="10" eb="12">
      <t>カイシュウ</t>
    </rPh>
    <rPh sb="12" eb="13">
      <t>リツ</t>
    </rPh>
    <rPh sb="14" eb="16">
      <t>オスイ</t>
    </rPh>
    <rPh sb="16" eb="18">
      <t>ショリ</t>
    </rPh>
    <rPh sb="18" eb="20">
      <t>ゲンカ</t>
    </rPh>
    <rPh sb="20" eb="21">
      <t>トウ</t>
    </rPh>
    <rPh sb="22" eb="23">
      <t>オオ</t>
    </rPh>
    <rPh sb="25" eb="27">
      <t>ヘンドウ</t>
    </rPh>
    <rPh sb="33" eb="34">
      <t>オモ</t>
    </rPh>
    <rPh sb="38" eb="40">
      <t>コウジ</t>
    </rPh>
    <rPh sb="40" eb="42">
      <t>ウケオイ</t>
    </rPh>
    <rPh sb="42" eb="43">
      <t>ヒ</t>
    </rPh>
    <rPh sb="44" eb="45">
      <t>ゲン</t>
    </rPh>
    <rPh sb="46" eb="48">
      <t>エイキョウ</t>
    </rPh>
    <rPh sb="55" eb="56">
      <t>カンガ</t>
    </rPh>
    <rPh sb="62" eb="65">
      <t>ヨクネンド</t>
    </rPh>
    <rPh sb="65" eb="66">
      <t>ク</t>
    </rPh>
    <rPh sb="66" eb="67">
      <t>コ</t>
    </rPh>
    <rPh sb="72" eb="74">
      <t>シセツ</t>
    </rPh>
    <rPh sb="74" eb="76">
      <t>リヨウ</t>
    </rPh>
    <rPh sb="76" eb="77">
      <t>リツ</t>
    </rPh>
    <rPh sb="78" eb="81">
      <t>スイセンカ</t>
    </rPh>
    <rPh sb="81" eb="82">
      <t>リツ</t>
    </rPh>
    <rPh sb="83" eb="86">
      <t>ゼンネンド</t>
    </rPh>
    <rPh sb="89" eb="91">
      <t>ドウチ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</si>
</sst>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8F-4E84-9A44-DCB07B3B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6536"/>
        <c:axId val="353797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8F-4E84-9A44-DCB07B3B7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6536"/>
        <c:axId val="353797320"/>
      </c:lineChart>
      <c:dateAx>
        <c:axId val="353796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797320"/>
        <c:crosses val="autoZero"/>
        <c:auto val="1"/>
        <c:lblOffset val="100"/>
        <c:baseTimeUnit val="years"/>
      </c:dateAx>
      <c:valAx>
        <c:axId val="353797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6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33.520000000000003</c:v>
                </c:pt>
                <c:pt idx="1">
                  <c:v>27.24</c:v>
                </c:pt>
                <c:pt idx="2">
                  <c:v>33.22</c:v>
                </c:pt>
                <c:pt idx="3">
                  <c:v>37.39</c:v>
                </c:pt>
                <c:pt idx="4">
                  <c:v>35.46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71-4A37-B5BD-4CA7F278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2128"/>
        <c:axId val="355490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43.58</c:v>
                </c:pt>
                <c:pt idx="1">
                  <c:v>41.35</c:v>
                </c:pt>
                <c:pt idx="2">
                  <c:v>42.9</c:v>
                </c:pt>
                <c:pt idx="3">
                  <c:v>43.36</c:v>
                </c:pt>
                <c:pt idx="4">
                  <c:v>42.56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71-4A37-B5BD-4CA7F2787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42128"/>
        <c:axId val="355490968"/>
      </c:lineChart>
      <c:dateAx>
        <c:axId val="16264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490968"/>
        <c:crosses val="autoZero"/>
        <c:auto val="1"/>
        <c:lblOffset val="100"/>
        <c:baseTimeUnit val="years"/>
      </c:dateAx>
      <c:valAx>
        <c:axId val="355490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264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83.89</c:v>
                </c:pt>
                <c:pt idx="2">
                  <c:v>83.24</c:v>
                </c:pt>
                <c:pt idx="3">
                  <c:v>85.02</c:v>
                </c:pt>
                <c:pt idx="4">
                  <c:v>85.08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08-473B-BF33-5D838902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494104"/>
        <c:axId val="355494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82.35</c:v>
                </c:pt>
                <c:pt idx="1">
                  <c:v>82.9</c:v>
                </c:pt>
                <c:pt idx="2">
                  <c:v>83.5</c:v>
                </c:pt>
                <c:pt idx="3">
                  <c:v>83.06</c:v>
                </c:pt>
                <c:pt idx="4">
                  <c:v>83.32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08-473B-BF33-5D838902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494104"/>
        <c:axId val="355494496"/>
      </c:lineChart>
      <c:dateAx>
        <c:axId val="355494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494496"/>
        <c:crosses val="autoZero"/>
        <c:auto val="1"/>
        <c:lblOffset val="100"/>
        <c:baseTimeUnit val="years"/>
      </c:dateAx>
      <c:valAx>
        <c:axId val="355494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494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78.81</c:v>
                </c:pt>
                <c:pt idx="1">
                  <c:v>76.45</c:v>
                </c:pt>
                <c:pt idx="2">
                  <c:v>74.59</c:v>
                </c:pt>
                <c:pt idx="3">
                  <c:v>86.03</c:v>
                </c:pt>
                <c:pt idx="4">
                  <c:v>99.26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4B-47C9-A92B-9EF02672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7712"/>
        <c:axId val="353800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4B-47C9-A92B-9EF026720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7712"/>
        <c:axId val="353800456"/>
      </c:lineChart>
      <c:dateAx>
        <c:axId val="35379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00456"/>
        <c:crosses val="autoZero"/>
        <c:auto val="1"/>
        <c:lblOffset val="100"/>
        <c:baseTimeUnit val="years"/>
      </c:dateAx>
      <c:valAx>
        <c:axId val="353800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9C-42E3-80EE-DC3A275D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8104"/>
        <c:axId val="353802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9C-42E3-80EE-DC3A275D8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8104"/>
        <c:axId val="353802808"/>
      </c:lineChart>
      <c:dateAx>
        <c:axId val="353798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02808"/>
        <c:crosses val="autoZero"/>
        <c:auto val="1"/>
        <c:lblOffset val="100"/>
        <c:baseTimeUnit val="years"/>
      </c:dateAx>
      <c:valAx>
        <c:axId val="353802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8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F2-4F51-9A2F-5132BFAB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801240"/>
        <c:axId val="35380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F2-4F51-9A2F-5132BFAB9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801240"/>
        <c:axId val="353800848"/>
      </c:lineChart>
      <c:dateAx>
        <c:axId val="353801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800848"/>
        <c:crosses val="autoZero"/>
        <c:auto val="1"/>
        <c:lblOffset val="100"/>
        <c:baseTimeUnit val="years"/>
      </c:dateAx>
      <c:valAx>
        <c:axId val="35380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801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B2-4FDB-BB1D-1D5771CA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13392"/>
        <c:axId val="355307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7B2-4FDB-BB1D-1D5771CA0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13392"/>
        <c:axId val="355307904"/>
      </c:lineChart>
      <c:dateAx>
        <c:axId val="35531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07904"/>
        <c:crosses val="autoZero"/>
        <c:auto val="1"/>
        <c:lblOffset val="100"/>
        <c:baseTimeUnit val="years"/>
      </c:dateAx>
      <c:valAx>
        <c:axId val="355307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1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80-419B-A78A-7EAC2A67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13000"/>
        <c:axId val="355310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80-419B-A78A-7EAC2A67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13000"/>
        <c:axId val="355310648"/>
      </c:lineChart>
      <c:dateAx>
        <c:axId val="355313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10648"/>
        <c:crosses val="autoZero"/>
        <c:auto val="1"/>
        <c:lblOffset val="100"/>
        <c:baseTimeUnit val="years"/>
      </c:dateAx>
      <c:valAx>
        <c:axId val="355310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13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1742.42</c:v>
                </c:pt>
                <c:pt idx="1">
                  <c:v>1775.63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E0-4A14-93B4-7503E97B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10256"/>
        <c:axId val="355307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1436</c:v>
                </c:pt>
                <c:pt idx="1">
                  <c:v>1434.89</c:v>
                </c:pt>
                <c:pt idx="2">
                  <c:v>1298.9100000000001</c:v>
                </c:pt>
                <c:pt idx="3">
                  <c:v>1243.71</c:v>
                </c:pt>
                <c:pt idx="4">
                  <c:v>1194.1500000000001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E0-4A14-93B4-7503E97B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10256"/>
        <c:axId val="355307512"/>
      </c:lineChart>
      <c:dateAx>
        <c:axId val="35531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07512"/>
        <c:crosses val="autoZero"/>
        <c:auto val="1"/>
        <c:lblOffset val="100"/>
        <c:baseTimeUnit val="years"/>
      </c:dateAx>
      <c:valAx>
        <c:axId val="355307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1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33.590000000000003</c:v>
                </c:pt>
                <c:pt idx="1">
                  <c:v>28.62</c:v>
                </c:pt>
                <c:pt idx="2">
                  <c:v>31.22</c:v>
                </c:pt>
                <c:pt idx="3">
                  <c:v>48.36</c:v>
                </c:pt>
                <c:pt idx="4">
                  <c:v>81.650000000000006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7-479F-B70A-87A90A7F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11432"/>
        <c:axId val="35531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66.56</c:v>
                </c:pt>
                <c:pt idx="1">
                  <c:v>66.22</c:v>
                </c:pt>
                <c:pt idx="2">
                  <c:v>69.87</c:v>
                </c:pt>
                <c:pt idx="3">
                  <c:v>74.3</c:v>
                </c:pt>
                <c:pt idx="4">
                  <c:v>72.260000000000005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37-479F-B70A-87A90A7F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11432"/>
        <c:axId val="355311824"/>
      </c:lineChart>
      <c:dateAx>
        <c:axId val="355311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11824"/>
        <c:crosses val="autoZero"/>
        <c:auto val="1"/>
        <c:lblOffset val="100"/>
        <c:baseTimeUnit val="years"/>
      </c:dateAx>
      <c:valAx>
        <c:axId val="35531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11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514.29</c:v>
                </c:pt>
                <c:pt idx="1">
                  <c:v>609.92999999999995</c:v>
                </c:pt>
                <c:pt idx="2">
                  <c:v>560.08000000000004</c:v>
                </c:pt>
                <c:pt idx="3">
                  <c:v>375.6</c:v>
                </c:pt>
                <c:pt idx="4">
                  <c:v>220.49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2-4E69-9BB0-08E2EDBE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313784"/>
        <c:axId val="35530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244.29</c:v>
                </c:pt>
                <c:pt idx="1">
                  <c:v>246.72</c:v>
                </c:pt>
                <c:pt idx="2">
                  <c:v>234.96</c:v>
                </c:pt>
                <c:pt idx="3">
                  <c:v>221.81</c:v>
                </c:pt>
                <c:pt idx="4">
                  <c:v>230.02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62-4E69-9BB0-08E2EDBE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313784"/>
        <c:axId val="355309472"/>
      </c:lineChart>
      <c:dateAx>
        <c:axId val="355313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5309472"/>
        <c:crosses val="autoZero"/>
        <c:auto val="1"/>
        <c:lblOffset val="100"/>
        <c:baseTimeUnit val="years"/>
      </c:dateAx>
      <c:valAx>
        <c:axId val="35530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5313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55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北塩原村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特定環境保全公共下水道</v>
      </c>
      <c r="Q8" s="71"/>
      <c r="R8" s="71"/>
      <c r="S8" s="71"/>
      <c r="T8" s="71"/>
      <c r="U8" s="71"/>
      <c r="V8" s="71"/>
      <c r="W8" s="71" t="str">
        <f>データ!L6</f>
        <v>D2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2775</v>
      </c>
      <c r="AM8" s="68"/>
      <c r="AN8" s="68"/>
      <c r="AO8" s="68"/>
      <c r="AP8" s="68"/>
      <c r="AQ8" s="68"/>
      <c r="AR8" s="68"/>
      <c r="AS8" s="68"/>
      <c r="AT8" s="67">
        <f>データ!T6</f>
        <v>234.08</v>
      </c>
      <c r="AU8" s="67"/>
      <c r="AV8" s="67"/>
      <c r="AW8" s="67"/>
      <c r="AX8" s="67"/>
      <c r="AY8" s="67"/>
      <c r="AZ8" s="67"/>
      <c r="BA8" s="67"/>
      <c r="BB8" s="67">
        <f>データ!U6</f>
        <v>11.85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86.04</v>
      </c>
      <c r="Q10" s="67"/>
      <c r="R10" s="67"/>
      <c r="S10" s="67"/>
      <c r="T10" s="67"/>
      <c r="U10" s="67"/>
      <c r="V10" s="67"/>
      <c r="W10" s="67">
        <f>データ!Q6</f>
        <v>69.41</v>
      </c>
      <c r="X10" s="67"/>
      <c r="Y10" s="67"/>
      <c r="Z10" s="67"/>
      <c r="AA10" s="67"/>
      <c r="AB10" s="67"/>
      <c r="AC10" s="67"/>
      <c r="AD10" s="68">
        <f>データ!R6</f>
        <v>2646</v>
      </c>
      <c r="AE10" s="68"/>
      <c r="AF10" s="68"/>
      <c r="AG10" s="68"/>
      <c r="AH10" s="68"/>
      <c r="AI10" s="68"/>
      <c r="AJ10" s="68"/>
      <c r="AK10" s="2"/>
      <c r="AL10" s="68">
        <f>データ!V6</f>
        <v>2360</v>
      </c>
      <c r="AM10" s="68"/>
      <c r="AN10" s="68"/>
      <c r="AO10" s="68"/>
      <c r="AP10" s="68"/>
      <c r="AQ10" s="68"/>
      <c r="AR10" s="68"/>
      <c r="AS10" s="68"/>
      <c r="AT10" s="67">
        <f>データ!W6</f>
        <v>3.38</v>
      </c>
      <c r="AU10" s="67"/>
      <c r="AV10" s="67"/>
      <c r="AW10" s="67"/>
      <c r="AX10" s="67"/>
      <c r="AY10" s="67"/>
      <c r="AZ10" s="67"/>
      <c r="BA10" s="67"/>
      <c r="BB10" s="67">
        <f>データ!X6</f>
        <v>698.22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113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111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112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43</v>
      </c>
      <c r="N86" s="26" t="s">
        <v>44</v>
      </c>
      <c r="O86" s="26" t="str">
        <f>データ!EO6</f>
        <v>【0.12】</v>
      </c>
    </row>
  </sheetData>
  <sheetProtection algorithmName="SHA-512" hashValue="XpyURB7r6DmWpAFW9wNkwmFC8d1VGQWHWnSDFtDqeHHEUTviGIp6XN59f4M1HyDwfqTDgmYLhttzpEb73/xbOA==" saltValue="nEnD1oAy1yUnHXVCeBEny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74021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北塩原村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86.04</v>
      </c>
      <c r="Q6" s="34">
        <f t="shared" si="3"/>
        <v>69.41</v>
      </c>
      <c r="R6" s="34">
        <f t="shared" si="3"/>
        <v>2646</v>
      </c>
      <c r="S6" s="34">
        <f t="shared" si="3"/>
        <v>2775</v>
      </c>
      <c r="T6" s="34">
        <f t="shared" si="3"/>
        <v>234.08</v>
      </c>
      <c r="U6" s="34">
        <f t="shared" si="3"/>
        <v>11.85</v>
      </c>
      <c r="V6" s="34">
        <f t="shared" si="3"/>
        <v>2360</v>
      </c>
      <c r="W6" s="34">
        <f t="shared" si="3"/>
        <v>3.38</v>
      </c>
      <c r="X6" s="34">
        <f t="shared" si="3"/>
        <v>698.22</v>
      </c>
      <c r="Y6" s="35">
        <f>IF(Y7="",NA(),Y7)</f>
        <v>78.81</v>
      </c>
      <c r="Z6" s="35">
        <f t="shared" ref="Z6:AH6" si="4">IF(Z7="",NA(),Z7)</f>
        <v>76.45</v>
      </c>
      <c r="AA6" s="35">
        <f t="shared" si="4"/>
        <v>74.59</v>
      </c>
      <c r="AB6" s="35">
        <f t="shared" si="4"/>
        <v>86.03</v>
      </c>
      <c r="AC6" s="35">
        <f t="shared" si="4"/>
        <v>99.26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1742.42</v>
      </c>
      <c r="BG6" s="35">
        <f t="shared" ref="BG6:BO6" si="7">IF(BG7="",NA(),BG7)</f>
        <v>1775.63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1436</v>
      </c>
      <c r="BL6" s="35">
        <f t="shared" si="7"/>
        <v>1434.89</v>
      </c>
      <c r="BM6" s="35">
        <f t="shared" si="7"/>
        <v>1298.9100000000001</v>
      </c>
      <c r="BN6" s="35">
        <f t="shared" si="7"/>
        <v>1243.71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33.590000000000003</v>
      </c>
      <c r="BR6" s="35">
        <f t="shared" ref="BR6:BZ6" si="8">IF(BR7="",NA(),BR7)</f>
        <v>28.62</v>
      </c>
      <c r="BS6" s="35">
        <f t="shared" si="8"/>
        <v>31.22</v>
      </c>
      <c r="BT6" s="35">
        <f t="shared" si="8"/>
        <v>48.36</v>
      </c>
      <c r="BU6" s="35">
        <f t="shared" si="8"/>
        <v>81.650000000000006</v>
      </c>
      <c r="BV6" s="35">
        <f t="shared" si="8"/>
        <v>66.56</v>
      </c>
      <c r="BW6" s="35">
        <f t="shared" si="8"/>
        <v>66.22</v>
      </c>
      <c r="BX6" s="35">
        <f t="shared" si="8"/>
        <v>69.87</v>
      </c>
      <c r="BY6" s="35">
        <f t="shared" si="8"/>
        <v>74.3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>
        <f>IF(CB7="",NA(),CB7)</f>
        <v>514.29</v>
      </c>
      <c r="CC6" s="35">
        <f t="shared" ref="CC6:CK6" si="9">IF(CC7="",NA(),CC7)</f>
        <v>609.92999999999995</v>
      </c>
      <c r="CD6" s="35">
        <f t="shared" si="9"/>
        <v>560.08000000000004</v>
      </c>
      <c r="CE6" s="35">
        <f t="shared" si="9"/>
        <v>375.6</v>
      </c>
      <c r="CF6" s="35">
        <f t="shared" si="9"/>
        <v>220.49</v>
      </c>
      <c r="CG6" s="35">
        <f t="shared" si="9"/>
        <v>244.29</v>
      </c>
      <c r="CH6" s="35">
        <f t="shared" si="9"/>
        <v>246.72</v>
      </c>
      <c r="CI6" s="35">
        <f t="shared" si="9"/>
        <v>234.96</v>
      </c>
      <c r="CJ6" s="35">
        <f t="shared" si="9"/>
        <v>221.81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>
        <f>IF(CM7="",NA(),CM7)</f>
        <v>33.520000000000003</v>
      </c>
      <c r="CN6" s="35">
        <f t="shared" ref="CN6:CV6" si="10">IF(CN7="",NA(),CN7)</f>
        <v>27.24</v>
      </c>
      <c r="CO6" s="35">
        <f t="shared" si="10"/>
        <v>33.22</v>
      </c>
      <c r="CP6" s="35">
        <f t="shared" si="10"/>
        <v>37.39</v>
      </c>
      <c r="CQ6" s="35">
        <f t="shared" si="10"/>
        <v>35.46</v>
      </c>
      <c r="CR6" s="35">
        <f t="shared" si="10"/>
        <v>43.58</v>
      </c>
      <c r="CS6" s="35">
        <f t="shared" si="10"/>
        <v>41.35</v>
      </c>
      <c r="CT6" s="35">
        <f t="shared" si="10"/>
        <v>42.9</v>
      </c>
      <c r="CU6" s="35">
        <f t="shared" si="10"/>
        <v>43.36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>
        <f>IF(CX7="",NA(),CX7)</f>
        <v>84.07</v>
      </c>
      <c r="CY6" s="35">
        <f t="shared" ref="CY6:DG6" si="11">IF(CY7="",NA(),CY7)</f>
        <v>83.89</v>
      </c>
      <c r="CZ6" s="35">
        <f t="shared" si="11"/>
        <v>83.24</v>
      </c>
      <c r="DA6" s="35">
        <f t="shared" si="11"/>
        <v>85.02</v>
      </c>
      <c r="DB6" s="35">
        <f t="shared" si="11"/>
        <v>85.08</v>
      </c>
      <c r="DC6" s="35">
        <f t="shared" si="11"/>
        <v>82.35</v>
      </c>
      <c r="DD6" s="35">
        <f t="shared" si="11"/>
        <v>82.9</v>
      </c>
      <c r="DE6" s="35">
        <f t="shared" si="11"/>
        <v>83.5</v>
      </c>
      <c r="DF6" s="35">
        <f t="shared" si="11"/>
        <v>83.06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0.04</v>
      </c>
      <c r="EK6" s="35">
        <f t="shared" si="14"/>
        <v>7.0000000000000007E-2</v>
      </c>
      <c r="EL6" s="35">
        <f t="shared" si="14"/>
        <v>0.09</v>
      </c>
      <c r="EM6" s="35">
        <f t="shared" si="14"/>
        <v>0.09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74021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86.04</v>
      </c>
      <c r="Q7" s="38">
        <v>69.41</v>
      </c>
      <c r="R7" s="38">
        <v>2646</v>
      </c>
      <c r="S7" s="38">
        <v>2775</v>
      </c>
      <c r="T7" s="38">
        <v>234.08</v>
      </c>
      <c r="U7" s="38">
        <v>11.85</v>
      </c>
      <c r="V7" s="38">
        <v>2360</v>
      </c>
      <c r="W7" s="38">
        <v>3.38</v>
      </c>
      <c r="X7" s="38">
        <v>698.22</v>
      </c>
      <c r="Y7" s="38">
        <v>78.81</v>
      </c>
      <c r="Z7" s="38">
        <v>76.45</v>
      </c>
      <c r="AA7" s="38">
        <v>74.59</v>
      </c>
      <c r="AB7" s="38">
        <v>86.03</v>
      </c>
      <c r="AC7" s="38">
        <v>99.26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1742.42</v>
      </c>
      <c r="BG7" s="38">
        <v>1775.63</v>
      </c>
      <c r="BH7" s="38">
        <v>0</v>
      </c>
      <c r="BI7" s="38">
        <v>0</v>
      </c>
      <c r="BJ7" s="38">
        <v>0</v>
      </c>
      <c r="BK7" s="38">
        <v>1436</v>
      </c>
      <c r="BL7" s="38">
        <v>1434.89</v>
      </c>
      <c r="BM7" s="38">
        <v>1298.9100000000001</v>
      </c>
      <c r="BN7" s="38">
        <v>1243.71</v>
      </c>
      <c r="BO7" s="38">
        <v>1194.1500000000001</v>
      </c>
      <c r="BP7" s="38">
        <v>1209.4000000000001</v>
      </c>
      <c r="BQ7" s="38">
        <v>33.590000000000003</v>
      </c>
      <c r="BR7" s="38">
        <v>28.62</v>
      </c>
      <c r="BS7" s="38">
        <v>31.22</v>
      </c>
      <c r="BT7" s="38">
        <v>48.36</v>
      </c>
      <c r="BU7" s="38">
        <v>81.650000000000006</v>
      </c>
      <c r="BV7" s="38">
        <v>66.56</v>
      </c>
      <c r="BW7" s="38">
        <v>66.22</v>
      </c>
      <c r="BX7" s="38">
        <v>69.87</v>
      </c>
      <c r="BY7" s="38">
        <v>74.3</v>
      </c>
      <c r="BZ7" s="38">
        <v>72.260000000000005</v>
      </c>
      <c r="CA7" s="38">
        <v>74.48</v>
      </c>
      <c r="CB7" s="38">
        <v>514.29</v>
      </c>
      <c r="CC7" s="38">
        <v>609.92999999999995</v>
      </c>
      <c r="CD7" s="38">
        <v>560.08000000000004</v>
      </c>
      <c r="CE7" s="38">
        <v>375.6</v>
      </c>
      <c r="CF7" s="38">
        <v>220.49</v>
      </c>
      <c r="CG7" s="38">
        <v>244.29</v>
      </c>
      <c r="CH7" s="38">
        <v>246.72</v>
      </c>
      <c r="CI7" s="38">
        <v>234.96</v>
      </c>
      <c r="CJ7" s="38">
        <v>221.81</v>
      </c>
      <c r="CK7" s="38">
        <v>230.02</v>
      </c>
      <c r="CL7" s="38">
        <v>219.46</v>
      </c>
      <c r="CM7" s="38">
        <v>33.520000000000003</v>
      </c>
      <c r="CN7" s="38">
        <v>27.24</v>
      </c>
      <c r="CO7" s="38">
        <v>33.22</v>
      </c>
      <c r="CP7" s="38">
        <v>37.39</v>
      </c>
      <c r="CQ7" s="38">
        <v>35.46</v>
      </c>
      <c r="CR7" s="38">
        <v>43.58</v>
      </c>
      <c r="CS7" s="38">
        <v>41.35</v>
      </c>
      <c r="CT7" s="38">
        <v>42.9</v>
      </c>
      <c r="CU7" s="38">
        <v>43.36</v>
      </c>
      <c r="CV7" s="38">
        <v>42.56</v>
      </c>
      <c r="CW7" s="38">
        <v>42.82</v>
      </c>
      <c r="CX7" s="38">
        <v>84.07</v>
      </c>
      <c r="CY7" s="38">
        <v>83.89</v>
      </c>
      <c r="CZ7" s="38">
        <v>83.24</v>
      </c>
      <c r="DA7" s="38">
        <v>85.02</v>
      </c>
      <c r="DB7" s="38">
        <v>85.08</v>
      </c>
      <c r="DC7" s="38">
        <v>82.35</v>
      </c>
      <c r="DD7" s="38">
        <v>82.9</v>
      </c>
      <c r="DE7" s="38">
        <v>83.5</v>
      </c>
      <c r="DF7" s="38">
        <v>83.06</v>
      </c>
      <c r="DG7" s="38">
        <v>83.32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0.04</v>
      </c>
      <c r="EK7" s="38">
        <v>7.0000000000000007E-2</v>
      </c>
      <c r="EL7" s="38">
        <v>0.09</v>
      </c>
      <c r="EM7" s="38">
        <v>0.09</v>
      </c>
      <c r="EN7" s="38">
        <v>0.13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