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\\MASV07\fileSV\2019年度\環境水道課\業務係\403_企業会計の調査に関する事項\02_経営比較分析\20200114_05_Ｒ01年調査（H30年度分）\03 回答\"/>
    </mc:Choice>
  </mc:AlternateContent>
  <xr:revisionPtr revIDLastSave="0" documentId="13_ncr:1_{D2A05869-F65C-46E0-880F-BC2796ACFB43}" xr6:coauthVersionLast="43" xr6:coauthVersionMax="43" xr10:uidLastSave="{00000000-0000-0000-0000-000000000000}"/>
  <workbookProtection workbookAlgorithmName="SHA-512" workbookHashValue="q62w6vm0v//fMYQlhafoKa5B1ANrNoiaozv94oaVRb/mHVlQD4JoUYQTM/nK+c+ORr/jNPgbh0vz6ajpTcIx2A==" workbookSaltValue="WkrQP1DArrEf6dK+kcHj8A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8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E86" i="4"/>
  <c r="AT10" i="4"/>
  <c r="AD10" i="4"/>
  <c r="I10" i="4"/>
  <c r="AL8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<sst xmlns="http://schemas.openxmlformats.org/spreadsheetml/2006/main" count="228" uniqueCount="113">
  <si>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</si>
  <si>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</si>
  <si>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</si>
  <si>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</si>
  <si>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</si>
  <si>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</si>
  <si>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</si>
  <si>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</si>
  <si>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</si>
  <si>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</si>
  <si>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</si>
  <si>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</si>
  <si>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</si>
  <si>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</si>
  <si>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</si>
  <si>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</si>
  <si>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</si>
  <si>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</si>
  <si>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</si>
  <si>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</si>
  <si>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</si>
  <si>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</si>
  <si>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</si>
  <si>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</si>
  <si>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</si>
  <si>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</si>
  <si>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</si>
  <si>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</si>
  <si>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</si>
  <si>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</si>
  <si>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</si>
  <si>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</si>
  <si>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</si>
  <si>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</si>
  <si>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</si>
  <si>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</si>
  <si>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</si>
  <si>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</si>
  <si>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</si>
  <si>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</si>
  <si>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</si>
  <si>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</si>
  <si>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</si>
  <si>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</si>
  <si>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</si>
  <si>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</si>
  <si>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</si>
  <si>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</si>
  <si>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</si>
  <si>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</si>
  <si>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</si>
  <si>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</si>
  <si>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</si>
  <si>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</si>
  <si>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</si>
  <si>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</si>
  <si>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</si>
  <si>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</si>
  <si>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</si>
  <si>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</si>
  <si>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</si>
  <si>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</si>
  <si>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</si>
  <si>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</si>
  <si>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</si>
  <si>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</si>
  <si>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</si>
  <si>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</si>
  <si>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</si>
  <si>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</si>
  <si>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</si>
  <si>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</si>
  <si>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</si>
  <si>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</si>
  <si>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</si>
  <si>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</si>
  <si>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</si>
  <si>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</si>
  <si>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</si>
  <si>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</si>
  <si>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</si>
  <si>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</si>
  <si>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</si>
  <si>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</si>
  <si>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</si>
  <si>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</si>
  <si>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</si>
  <si>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</si>
  <si>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</si>
  <si>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</si>
  <si>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</si>
  <si>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</si>
  <si>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</si>
  <si>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</si>
  <si>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</si>
  <si>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</si>
  <si>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</si>
  <si>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南会津町</t>
  </si>
  <si>
    <t>法非適用</t>
  </si>
  <si>
    <t>下水道事業</t>
  </si>
  <si>
    <t>林業集落排水</t>
  </si>
  <si>
    <t>G2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</si>
  <si>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</si>
  <si>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</si>
  <si>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</si>
  <si>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</si>
  <si>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</si>
  <si>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</si>
  <si>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</si>
  <si>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</si>
  <si>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現在のところ、施設・設備の老朽化に伴う修繕費及び更新投資の増大はみられませんが、人口減少による使用料収入の減少が懸念されます。　
　安定した経営を行うためにも、使用料改定を視野に入れた経営戦略の見直しを行うなど、長期的な経営改善が必要です。</t>
    <phoneticPr fontId="4"/>
  </si>
  <si>
    <t>　供用開始後、18年が経過していますが、管渠の老朽化はみられません。</t>
    <phoneticPr fontId="4"/>
  </si>
  <si>
    <t>　収益的収支比率、経費回収率ともに100％未満であり、経営努力が必要な状況となっています。
　今後も人口減少による使用料収入の減少が見込まれることから、包括的な委託契約などにより経費の節減が必要です。</t>
    <rPh sb="57" eb="60">
      <t>シヨウリョウ</t>
    </rPh>
    <rPh sb="60" eb="62">
      <t>シュウニュウ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</si>
</sst>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A-4936-90E3-A8FC60B0D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A-4936-90E3-A8FC60B0D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19.510000000000002</c:v>
                </c:pt>
                <c:pt idx="1">
                  <c:v>19.510000000000002</c:v>
                </c:pt>
                <c:pt idx="2">
                  <c:v>19.510000000000002</c:v>
                </c:pt>
                <c:pt idx="3">
                  <c:v>19.510000000000002</c:v>
                </c:pt>
                <c:pt idx="4">
                  <c:v>17.07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E-41B7-881A-4C5CFA020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37.270000000000003</c:v>
                </c:pt>
                <c:pt idx="1">
                  <c:v>53.97</c:v>
                </c:pt>
                <c:pt idx="2">
                  <c:v>40.53</c:v>
                </c:pt>
                <c:pt idx="3">
                  <c:v>40.67</c:v>
                </c:pt>
                <c:pt idx="4">
                  <c:v>48.01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E-41B7-881A-4C5CFA020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97.56</c:v>
                </c:pt>
                <c:pt idx="1">
                  <c:v>91.43</c:v>
                </c:pt>
                <c:pt idx="2">
                  <c:v>91.43</c:v>
                </c:pt>
                <c:pt idx="3">
                  <c:v>100</c:v>
                </c:pt>
                <c:pt idx="4">
                  <c:v>90.91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3-468B-A716-2E1ADD6A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85.78</c:v>
                </c:pt>
                <c:pt idx="1">
                  <c:v>92.01</c:v>
                </c:pt>
                <c:pt idx="2">
                  <c:v>90.28</c:v>
                </c:pt>
                <c:pt idx="3">
                  <c:v>89.47</c:v>
                </c:pt>
                <c:pt idx="4">
                  <c:v>91.18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3-468B-A716-2E1ADD6A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93.22</c:v>
                </c:pt>
                <c:pt idx="1">
                  <c:v>96.9</c:v>
                </c:pt>
                <c:pt idx="2">
                  <c:v>103.89</c:v>
                </c:pt>
                <c:pt idx="3">
                  <c:v>99.63</c:v>
                </c:pt>
                <c:pt idx="4">
                  <c:v>90.58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6-4466-90EB-77795ECC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6-4466-90EB-77795ECC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8-4453-87C9-D15CB5270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8-4453-87C9-D15CB5270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9-4072-91DF-3384DCDE5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9-4072-91DF-3384DCDE5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5-4062-B8F9-0D81BB1F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5-4062-B8F9-0D81BB1F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E-478A-88A2-A3E8227C7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E-478A-88A2-A3E8227C7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48.86</c:v>
                </c:pt>
                <c:pt idx="1">
                  <c:v>2.89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F-4949-A212-00D77E5AF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1105.04</c:v>
                </c:pt>
                <c:pt idx="1">
                  <c:v>1196.58</c:v>
                </c:pt>
                <c:pt idx="2">
                  <c:v>776.75</c:v>
                </c:pt>
                <c:pt idx="3">
                  <c:v>438.26</c:v>
                </c:pt>
                <c:pt idx="4">
                  <c:v>506.14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F-4949-A212-00D77E5AF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50.58</c:v>
                </c:pt>
                <c:pt idx="1">
                  <c:v>21.05</c:v>
                </c:pt>
                <c:pt idx="2">
                  <c:v>62.62</c:v>
                </c:pt>
                <c:pt idx="3">
                  <c:v>71.06</c:v>
                </c:pt>
                <c:pt idx="4">
                  <c:v>56.76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6-4564-A2AE-82AB319A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16.18</c:v>
                </c:pt>
                <c:pt idx="1">
                  <c:v>38.28</c:v>
                </c:pt>
                <c:pt idx="2">
                  <c:v>38.49</c:v>
                </c:pt>
                <c:pt idx="3">
                  <c:v>39.86</c:v>
                </c:pt>
                <c:pt idx="4">
                  <c:v>35.86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6-4564-A2AE-82AB319A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334.08</c:v>
                </c:pt>
                <c:pt idx="1">
                  <c:v>819</c:v>
                </c:pt>
                <c:pt idx="2">
                  <c:v>331.75</c:v>
                </c:pt>
                <c:pt idx="3">
                  <c:v>285.33999999999997</c:v>
                </c:pt>
                <c:pt idx="4">
                  <c:v>321.16000000000003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E-4838-AB58-93D23B314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1021.89</c:v>
                </c:pt>
                <c:pt idx="1">
                  <c:v>468.36</c:v>
                </c:pt>
                <c:pt idx="2">
                  <c:v>479.21</c:v>
                </c:pt>
                <c:pt idx="3">
                  <c:v>451.49</c:v>
                </c:pt>
                <c:pt idx="4">
                  <c:v>448.63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E-4838-AB58-93D23B314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【537.63】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【453.83】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0" zoomScaleNormal="7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福島県　南会津町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林業集落排水</v>
      </c>
      <c r="Q8" s="71"/>
      <c r="R8" s="71"/>
      <c r="S8" s="71"/>
      <c r="T8" s="71"/>
      <c r="U8" s="71"/>
      <c r="V8" s="71"/>
      <c r="W8" s="71" t="str">
        <f>データ!L6</f>
        <v>G2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15679</v>
      </c>
      <c r="AM8" s="68"/>
      <c r="AN8" s="68"/>
      <c r="AO8" s="68"/>
      <c r="AP8" s="68"/>
      <c r="AQ8" s="68"/>
      <c r="AR8" s="68"/>
      <c r="AS8" s="68"/>
      <c r="AT8" s="67">
        <f>データ!T6</f>
        <v>886.47</v>
      </c>
      <c r="AU8" s="67"/>
      <c r="AV8" s="67"/>
      <c r="AW8" s="67"/>
      <c r="AX8" s="67"/>
      <c r="AY8" s="67"/>
      <c r="AZ8" s="67"/>
      <c r="BA8" s="67"/>
      <c r="BB8" s="67">
        <f>データ!U6</f>
        <v>17.690000000000001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0.21</v>
      </c>
      <c r="Q10" s="67"/>
      <c r="R10" s="67"/>
      <c r="S10" s="67"/>
      <c r="T10" s="67"/>
      <c r="U10" s="67"/>
      <c r="V10" s="67"/>
      <c r="W10" s="67">
        <f>データ!Q6</f>
        <v>118.64</v>
      </c>
      <c r="X10" s="67"/>
      <c r="Y10" s="67"/>
      <c r="Z10" s="67"/>
      <c r="AA10" s="67"/>
      <c r="AB10" s="67"/>
      <c r="AC10" s="67"/>
      <c r="AD10" s="68">
        <f>データ!R6</f>
        <v>4180</v>
      </c>
      <c r="AE10" s="68"/>
      <c r="AF10" s="68"/>
      <c r="AG10" s="68"/>
      <c r="AH10" s="68"/>
      <c r="AI10" s="68"/>
      <c r="AJ10" s="68"/>
      <c r="AK10" s="2"/>
      <c r="AL10" s="68">
        <f>データ!V6</f>
        <v>33</v>
      </c>
      <c r="AM10" s="68"/>
      <c r="AN10" s="68"/>
      <c r="AO10" s="68"/>
      <c r="AP10" s="68"/>
      <c r="AQ10" s="68"/>
      <c r="AR10" s="68"/>
      <c r="AS10" s="68"/>
      <c r="AT10" s="67">
        <f>データ!W6</f>
        <v>0.02</v>
      </c>
      <c r="AU10" s="67"/>
      <c r="AV10" s="67"/>
      <c r="AW10" s="67"/>
      <c r="AX10" s="67"/>
      <c r="AY10" s="67"/>
      <c r="AZ10" s="67"/>
      <c r="BA10" s="67"/>
      <c r="BB10" s="67">
        <f>データ!X6</f>
        <v>1650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112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111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110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【537.63】</v>
      </c>
      <c r="I86" s="26" t="str">
        <f>データ!CA6</f>
        <v>【35.31】</v>
      </c>
      <c r="J86" s="26" t="str">
        <f>データ!CL6</f>
        <v>【453.83】</v>
      </c>
      <c r="K86" s="26" t="str">
        <f>データ!CW6</f>
        <v>【48.17】</v>
      </c>
      <c r="L86" s="26" t="str">
        <f>データ!DH6</f>
        <v>【90.38】</v>
      </c>
      <c r="M86" s="26" t="s">
        <v>43</v>
      </c>
      <c r="N86" s="26" t="s">
        <v>43</v>
      </c>
      <c r="O86" s="26" t="str">
        <f>データ!EO6</f>
        <v>【0.00】</v>
      </c>
    </row>
  </sheetData>
  <sheetProtection algorithmName="SHA-512" hashValue="m/aCSZcQYMBwGAfeMHjhFgwhNiEYgTZxySIsFalbAm+f4kNT8dlBb8gOmTeu+vcfKScU4EHcG68gGUZQmACEJg==" saltValue="jCz4TxQHzyeKCSy1648rd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6" t="s">
        <v>53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54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55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57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58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59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60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61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62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63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64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65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66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67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2018</v>
      </c>
      <c r="C6" s="33">
        <f t="shared" ref="C6:X6" si="3">C7</f>
        <v>73687</v>
      </c>
      <c r="D6" s="33">
        <f t="shared" si="3"/>
        <v>47</v>
      </c>
      <c r="E6" s="33">
        <f t="shared" si="3"/>
        <v>17</v>
      </c>
      <c r="F6" s="33">
        <f t="shared" si="3"/>
        <v>7</v>
      </c>
      <c r="G6" s="33">
        <f t="shared" si="3"/>
        <v>0</v>
      </c>
      <c r="H6" s="33" t="str">
        <f t="shared" si="3"/>
        <v>福島県　南会津町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林業集落排水</v>
      </c>
      <c r="L6" s="33" t="str">
        <f t="shared" si="3"/>
        <v>G2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0.21</v>
      </c>
      <c r="Q6" s="34">
        <f t="shared" si="3"/>
        <v>118.64</v>
      </c>
      <c r="R6" s="34">
        <f t="shared" si="3"/>
        <v>4180</v>
      </c>
      <c r="S6" s="34">
        <f t="shared" si="3"/>
        <v>15679</v>
      </c>
      <c r="T6" s="34">
        <f t="shared" si="3"/>
        <v>886.47</v>
      </c>
      <c r="U6" s="34">
        <f t="shared" si="3"/>
        <v>17.690000000000001</v>
      </c>
      <c r="V6" s="34">
        <f t="shared" si="3"/>
        <v>33</v>
      </c>
      <c r="W6" s="34">
        <f t="shared" si="3"/>
        <v>0.02</v>
      </c>
      <c r="X6" s="34">
        <f t="shared" si="3"/>
        <v>1650</v>
      </c>
      <c r="Y6" s="35">
        <f>IF(Y7="",NA(),Y7)</f>
        <v>93.22</v>
      </c>
      <c r="Z6" s="35">
        <f t="shared" ref="Z6:AH6" si="4">IF(Z7="",NA(),Z7)</f>
        <v>96.9</v>
      </c>
      <c r="AA6" s="35">
        <f t="shared" si="4"/>
        <v>103.89</v>
      </c>
      <c r="AB6" s="35">
        <f t="shared" si="4"/>
        <v>99.63</v>
      </c>
      <c r="AC6" s="35">
        <f t="shared" si="4"/>
        <v>90.58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48.86</v>
      </c>
      <c r="BG6" s="35">
        <f t="shared" ref="BG6:BO6" si="7">IF(BG7="",NA(),BG7)</f>
        <v>2.89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1105.04</v>
      </c>
      <c r="BL6" s="35">
        <f t="shared" si="7"/>
        <v>1196.58</v>
      </c>
      <c r="BM6" s="35">
        <f t="shared" si="7"/>
        <v>776.75</v>
      </c>
      <c r="BN6" s="35">
        <f t="shared" si="7"/>
        <v>438.26</v>
      </c>
      <c r="BO6" s="35">
        <f t="shared" si="7"/>
        <v>506.14</v>
      </c>
      <c r="BP6" s="34" t="str">
        <f>IF(BP7="","",IF(BP7="-","【-】","【"&amp;SUBSTITUTE(TEXT(BP7,"#,##0.00"),"-","△")&amp;"】"))</f>
        <v>【537.63】</v>
      </c>
      <c r="BQ6" s="35">
        <f>IF(BQ7="",NA(),BQ7)</f>
        <v>50.58</v>
      </c>
      <c r="BR6" s="35">
        <f t="shared" ref="BR6:BZ6" si="8">IF(BR7="",NA(),BR7)</f>
        <v>21.05</v>
      </c>
      <c r="BS6" s="35">
        <f t="shared" si="8"/>
        <v>62.62</v>
      </c>
      <c r="BT6" s="35">
        <f t="shared" si="8"/>
        <v>71.06</v>
      </c>
      <c r="BU6" s="35">
        <f t="shared" si="8"/>
        <v>56.76</v>
      </c>
      <c r="BV6" s="35">
        <f t="shared" si="8"/>
        <v>16.18</v>
      </c>
      <c r="BW6" s="35">
        <f t="shared" si="8"/>
        <v>38.28</v>
      </c>
      <c r="BX6" s="35">
        <f t="shared" si="8"/>
        <v>38.49</v>
      </c>
      <c r="BY6" s="35">
        <f t="shared" si="8"/>
        <v>39.86</v>
      </c>
      <c r="BZ6" s="35">
        <f t="shared" si="8"/>
        <v>35.86</v>
      </c>
      <c r="CA6" s="34" t="str">
        <f>IF(CA7="","",IF(CA7="-","【-】","【"&amp;SUBSTITUTE(TEXT(CA7,"#,##0.00"),"-","△")&amp;"】"))</f>
        <v>【35.31】</v>
      </c>
      <c r="CB6" s="35">
        <f>IF(CB7="",NA(),CB7)</f>
        <v>334.08</v>
      </c>
      <c r="CC6" s="35">
        <f t="shared" ref="CC6:CK6" si="9">IF(CC7="",NA(),CC7)</f>
        <v>819</v>
      </c>
      <c r="CD6" s="35">
        <f t="shared" si="9"/>
        <v>331.75</v>
      </c>
      <c r="CE6" s="35">
        <f t="shared" si="9"/>
        <v>285.33999999999997</v>
      </c>
      <c r="CF6" s="35">
        <f t="shared" si="9"/>
        <v>321.16000000000003</v>
      </c>
      <c r="CG6" s="35">
        <f t="shared" si="9"/>
        <v>1021.89</v>
      </c>
      <c r="CH6" s="35">
        <f t="shared" si="9"/>
        <v>468.36</v>
      </c>
      <c r="CI6" s="35">
        <f t="shared" si="9"/>
        <v>479.21</v>
      </c>
      <c r="CJ6" s="35">
        <f t="shared" si="9"/>
        <v>451.49</v>
      </c>
      <c r="CK6" s="35">
        <f t="shared" si="9"/>
        <v>448.63</v>
      </c>
      <c r="CL6" s="34" t="str">
        <f>IF(CL7="","",IF(CL7="-","【-】","【"&amp;SUBSTITUTE(TEXT(CL7,"#,##0.00"),"-","△")&amp;"】"))</f>
        <v>【453.83】</v>
      </c>
      <c r="CM6" s="35">
        <f>IF(CM7="",NA(),CM7)</f>
        <v>19.510000000000002</v>
      </c>
      <c r="CN6" s="35">
        <f t="shared" ref="CN6:CV6" si="10">IF(CN7="",NA(),CN7)</f>
        <v>19.510000000000002</v>
      </c>
      <c r="CO6" s="35">
        <f t="shared" si="10"/>
        <v>19.510000000000002</v>
      </c>
      <c r="CP6" s="35">
        <f t="shared" si="10"/>
        <v>19.510000000000002</v>
      </c>
      <c r="CQ6" s="35">
        <f t="shared" si="10"/>
        <v>17.07</v>
      </c>
      <c r="CR6" s="35">
        <f t="shared" si="10"/>
        <v>37.270000000000003</v>
      </c>
      <c r="CS6" s="35">
        <f t="shared" si="10"/>
        <v>53.97</v>
      </c>
      <c r="CT6" s="35">
        <f t="shared" si="10"/>
        <v>40.53</v>
      </c>
      <c r="CU6" s="35">
        <f t="shared" si="10"/>
        <v>40.67</v>
      </c>
      <c r="CV6" s="35">
        <f t="shared" si="10"/>
        <v>48.01</v>
      </c>
      <c r="CW6" s="34" t="str">
        <f>IF(CW7="","",IF(CW7="-","【-】","【"&amp;SUBSTITUTE(TEXT(CW7,"#,##0.00"),"-","△")&amp;"】"))</f>
        <v>【48.17】</v>
      </c>
      <c r="CX6" s="35">
        <f>IF(CX7="",NA(),CX7)</f>
        <v>97.56</v>
      </c>
      <c r="CY6" s="35">
        <f t="shared" ref="CY6:DG6" si="11">IF(CY7="",NA(),CY7)</f>
        <v>91.43</v>
      </c>
      <c r="CZ6" s="35">
        <f t="shared" si="11"/>
        <v>91.43</v>
      </c>
      <c r="DA6" s="35">
        <f t="shared" si="11"/>
        <v>100</v>
      </c>
      <c r="DB6" s="35">
        <f t="shared" si="11"/>
        <v>90.91</v>
      </c>
      <c r="DC6" s="35">
        <f t="shared" si="11"/>
        <v>85.78</v>
      </c>
      <c r="DD6" s="35">
        <f t="shared" si="11"/>
        <v>92.01</v>
      </c>
      <c r="DE6" s="35">
        <f t="shared" si="11"/>
        <v>90.28</v>
      </c>
      <c r="DF6" s="35">
        <f t="shared" si="11"/>
        <v>89.47</v>
      </c>
      <c r="DG6" s="35">
        <f t="shared" si="11"/>
        <v>91.18</v>
      </c>
      <c r="DH6" s="34" t="str">
        <f>IF(DH7="","",IF(DH7="-","【-】","【"&amp;SUBSTITUTE(TEXT(DH7,"#,##0.00"),"-","△")&amp;"】"))</f>
        <v>【90.38】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4">
        <f t="shared" si="14"/>
        <v>0</v>
      </c>
      <c r="EK6" s="34">
        <f t="shared" si="14"/>
        <v>0</v>
      </c>
      <c r="EL6" s="35">
        <f t="shared" si="14"/>
        <v>0.02</v>
      </c>
      <c r="EM6" s="34">
        <f t="shared" si="14"/>
        <v>0</v>
      </c>
      <c r="EN6" s="34">
        <f t="shared" si="14"/>
        <v>0</v>
      </c>
      <c r="EO6" s="34" t="str">
        <f>IF(EO7="","",IF(EO7="-","【-】","【"&amp;SUBSTITUTE(TEXT(EO7,"#,##0.00"),"-","△")&amp;"】"))</f>
        <v>【0.00】</v>
      </c>
    </row>
    <row r="7" spans="1:145" s="36" customFormat="1" x14ac:dyDescent="0.15">
      <c r="A7" s="28"/>
      <c r="B7" s="37">
        <v>2018</v>
      </c>
      <c r="C7" s="37">
        <v>73687</v>
      </c>
      <c r="D7" s="37">
        <v>47</v>
      </c>
      <c r="E7" s="37">
        <v>17</v>
      </c>
      <c r="F7" s="37">
        <v>7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0.21</v>
      </c>
      <c r="Q7" s="38">
        <v>118.64</v>
      </c>
      <c r="R7" s="38">
        <v>4180</v>
      </c>
      <c r="S7" s="38">
        <v>15679</v>
      </c>
      <c r="T7" s="38">
        <v>886.47</v>
      </c>
      <c r="U7" s="38">
        <v>17.690000000000001</v>
      </c>
      <c r="V7" s="38">
        <v>33</v>
      </c>
      <c r="W7" s="38">
        <v>0.02</v>
      </c>
      <c r="X7" s="38">
        <v>1650</v>
      </c>
      <c r="Y7" s="38">
        <v>93.22</v>
      </c>
      <c r="Z7" s="38">
        <v>96.9</v>
      </c>
      <c r="AA7" s="38">
        <v>103.89</v>
      </c>
      <c r="AB7" s="38">
        <v>99.63</v>
      </c>
      <c r="AC7" s="38">
        <v>90.58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48.86</v>
      </c>
      <c r="BG7" s="38">
        <v>2.89</v>
      </c>
      <c r="BH7" s="38">
        <v>0</v>
      </c>
      <c r="BI7" s="38">
        <v>0</v>
      </c>
      <c r="BJ7" s="38">
        <v>0</v>
      </c>
      <c r="BK7" s="38">
        <v>1105.04</v>
      </c>
      <c r="BL7" s="38">
        <v>1196.58</v>
      </c>
      <c r="BM7" s="38">
        <v>776.75</v>
      </c>
      <c r="BN7" s="38">
        <v>438.26</v>
      </c>
      <c r="BO7" s="38">
        <v>506.14</v>
      </c>
      <c r="BP7" s="38">
        <v>537.63</v>
      </c>
      <c r="BQ7" s="38">
        <v>50.58</v>
      </c>
      <c r="BR7" s="38">
        <v>21.05</v>
      </c>
      <c r="BS7" s="38">
        <v>62.62</v>
      </c>
      <c r="BT7" s="38">
        <v>71.06</v>
      </c>
      <c r="BU7" s="38">
        <v>56.76</v>
      </c>
      <c r="BV7" s="38">
        <v>16.18</v>
      </c>
      <c r="BW7" s="38">
        <v>38.28</v>
      </c>
      <c r="BX7" s="38">
        <v>38.49</v>
      </c>
      <c r="BY7" s="38">
        <v>39.86</v>
      </c>
      <c r="BZ7" s="38">
        <v>35.86</v>
      </c>
      <c r="CA7" s="38">
        <v>35.31</v>
      </c>
      <c r="CB7" s="38">
        <v>334.08</v>
      </c>
      <c r="CC7" s="38">
        <v>819</v>
      </c>
      <c r="CD7" s="38">
        <v>331.75</v>
      </c>
      <c r="CE7" s="38">
        <v>285.33999999999997</v>
      </c>
      <c r="CF7" s="38">
        <v>321.16000000000003</v>
      </c>
      <c r="CG7" s="38">
        <v>1021.89</v>
      </c>
      <c r="CH7" s="38">
        <v>468.36</v>
      </c>
      <c r="CI7" s="38">
        <v>479.21</v>
      </c>
      <c r="CJ7" s="38">
        <v>451.49</v>
      </c>
      <c r="CK7" s="38">
        <v>448.63</v>
      </c>
      <c r="CL7" s="38">
        <v>453.83</v>
      </c>
      <c r="CM7" s="38">
        <v>19.510000000000002</v>
      </c>
      <c r="CN7" s="38">
        <v>19.510000000000002</v>
      </c>
      <c r="CO7" s="38">
        <v>19.510000000000002</v>
      </c>
      <c r="CP7" s="38">
        <v>19.510000000000002</v>
      </c>
      <c r="CQ7" s="38">
        <v>17.07</v>
      </c>
      <c r="CR7" s="38">
        <v>37.270000000000003</v>
      </c>
      <c r="CS7" s="38">
        <v>53.97</v>
      </c>
      <c r="CT7" s="38">
        <v>40.53</v>
      </c>
      <c r="CU7" s="38">
        <v>40.67</v>
      </c>
      <c r="CV7" s="38">
        <v>48.01</v>
      </c>
      <c r="CW7" s="38">
        <v>48.17</v>
      </c>
      <c r="CX7" s="38">
        <v>97.56</v>
      </c>
      <c r="CY7" s="38">
        <v>91.43</v>
      </c>
      <c r="CZ7" s="38">
        <v>91.43</v>
      </c>
      <c r="DA7" s="38">
        <v>100</v>
      </c>
      <c r="DB7" s="38">
        <v>90.91</v>
      </c>
      <c r="DC7" s="38">
        <v>85.78</v>
      </c>
      <c r="DD7" s="38">
        <v>92.01</v>
      </c>
      <c r="DE7" s="38">
        <v>90.28</v>
      </c>
      <c r="DF7" s="38">
        <v>89.47</v>
      </c>
      <c r="DG7" s="38">
        <v>91.18</v>
      </c>
      <c r="DH7" s="38">
        <v>90.38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</v>
      </c>
      <c r="EK7" s="38">
        <v>0</v>
      </c>
      <c r="EL7" s="38">
        <v>0.02</v>
      </c>
      <c r="EM7" s="38">
        <v>0</v>
      </c>
      <c r="EN7" s="38">
        <v>0</v>
      </c>
      <c r="EO7" s="38">
        <v>0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