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\\MASV07\fileSV\2019年度\環境水道課\業務係\403_企業会計の調査に関する事項\02_経営比較分析\20200114_05_Ｒ01年調査（H30年度分）\03 回答\"/>
    </mc:Choice>
  </mc:AlternateContent>
  <xr:revisionPtr revIDLastSave="0" documentId="13_ncr:1_{3078788D-61DE-4C30-9565-8CB8B8C7ACC1}" xr6:coauthVersionLast="43" xr6:coauthVersionMax="43" xr10:uidLastSave="{00000000-0000-0000-0000-000000000000}"/>
  <workbookProtection workbookAlgorithmName="SHA-512" workbookHashValue="xeqQWb8Qq0lMQmj4V2mLeyp684Ae/hDrqdsMK8T0/VSYtjcflCXZ7/ax7kgERugvOyOqDwJGgcAkrENB32g7nQ==" workbookSaltValue="JojtXxkG/+RpQAMmwwQ0Ug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8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<sst xmlns="http://schemas.openxmlformats.org/spreadsheetml/2006/main" count="228" uniqueCount="113">
  <si>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</si>
  <si>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</si>
  <si>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</si>
  <si>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</si>
  <si>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</si>
  <si>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</si>
  <si>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</si>
  <si>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</si>
  <si>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</si>
  <si>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</si>
  <si>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</si>
  <si>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</si>
  <si>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</si>
  <si>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</si>
  <si>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</si>
  <si>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</si>
  <si>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</si>
  <si>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</si>
  <si>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</si>
  <si>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</si>
  <si>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</si>
  <si>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</si>
  <si>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</si>
  <si>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</si>
  <si>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</si>
  <si>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</si>
  <si>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</si>
  <si>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</si>
  <si>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</si>
  <si>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</si>
  <si>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</si>
  <si>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</si>
  <si>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</si>
  <si>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</si>
  <si>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</si>
  <si>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</si>
  <si>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</si>
  <si>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</si>
  <si>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</si>
  <si>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</si>
  <si>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</si>
  <si>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</si>
  <si>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</si>
  <si>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</si>
  <si>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</si>
  <si>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</si>
  <si>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</si>
  <si>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</si>
  <si>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</si>
  <si>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</si>
  <si>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</si>
  <si>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</si>
  <si>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</si>
  <si>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</si>
  <si>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</si>
  <si>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</si>
  <si>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</si>
  <si>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</si>
  <si>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</si>
  <si>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</si>
  <si>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</si>
  <si>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</si>
  <si>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</si>
  <si>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</si>
  <si>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</si>
  <si>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</si>
  <si>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</si>
  <si>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</si>
  <si>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</si>
  <si>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</si>
  <si>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</si>
  <si>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</si>
  <si>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</si>
  <si>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</si>
  <si>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</si>
  <si>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</si>
  <si>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</si>
  <si>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</si>
  <si>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</si>
  <si>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</si>
  <si>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</si>
  <si>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</si>
  <si>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</si>
  <si>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</si>
  <si>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</si>
  <si>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</si>
  <si>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</si>
  <si>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</si>
  <si>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</si>
  <si>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</si>
  <si>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</si>
  <si>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</si>
  <si>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</si>
  <si>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</si>
  <si>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</si>
  <si>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</si>
  <si>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</si>
  <si>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</si>
  <si>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</si>
  <si>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</si>
  <si>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</si>
  <si>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</si>
  <si>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</si>
  <si>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</si>
  <si>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</si>
  <si>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</si>
  <si>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</si>
  <si>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</si>
  <si>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</si>
  <si>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</si>
  <si>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現在のところ、施設・設備の老朽化に伴う修繕費及び更新投資の増大はみられませんが、人口減少による使用料収入の減少が懸念されます。　
　安定した経営を行うためにも、使用料改定を視野に入れた経営戦略の見直しを行うなど、長期的な経営改善が必要です。</t>
    <phoneticPr fontId="4"/>
  </si>
  <si>
    <t>　供用開始後、20年を超える施設が多くありますが、管渠の老朽化はみられません。</t>
    <phoneticPr fontId="4"/>
  </si>
  <si>
    <t>　収益的収支比率、経費回収率ともに100％未満であり、経営努力が必要な状況となっています。
　今後も人口減少による使用料収入の減少が見込まれることから、包括的な委託契約などにより経費の節減が必要です。</t>
    <rPh sb="57" eb="60">
      <t>シヨウリョウ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</si>
</sst>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2-4F4B-97BD-25CF74124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2-4F4B-97BD-25CF74124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32.14</c:v>
                </c:pt>
                <c:pt idx="1">
                  <c:v>31.25</c:v>
                </c:pt>
                <c:pt idx="2">
                  <c:v>20.39</c:v>
                </c:pt>
                <c:pt idx="3">
                  <c:v>30.4</c:v>
                </c:pt>
                <c:pt idx="4">
                  <c:v>29.51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2-467E-98F0-2AF38CA45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53.24</c:v>
                </c:pt>
                <c:pt idx="1">
                  <c:v>52.31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2-467E-98F0-2AF38CA45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87.81</c:v>
                </c:pt>
                <c:pt idx="1">
                  <c:v>88.1</c:v>
                </c:pt>
                <c:pt idx="2">
                  <c:v>88.98</c:v>
                </c:pt>
                <c:pt idx="3">
                  <c:v>91.53</c:v>
                </c:pt>
                <c:pt idx="4">
                  <c:v>89.78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D-499B-B32C-0A013AC5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84.07</c:v>
                </c:pt>
                <c:pt idx="1">
                  <c:v>84.32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D-499B-B32C-0A013AC5D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100.22</c:v>
                </c:pt>
                <c:pt idx="1">
                  <c:v>101.31</c:v>
                </c:pt>
                <c:pt idx="2">
                  <c:v>101.87</c:v>
                </c:pt>
                <c:pt idx="3">
                  <c:v>101.15</c:v>
                </c:pt>
                <c:pt idx="4">
                  <c:v>99.56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E-4EA7-8E16-71AC4388A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E-4EA7-8E16-71AC4388A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5-471B-BBB4-7B75FC306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5-471B-BBB4-7B75FC306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F-4FB8-B545-0F69E4CE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F-4FB8-B545-0F69E4CE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D-4248-9475-19869B56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D-4248-9475-19869B56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C-4525-9B19-E38149706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C-4525-9B19-E38149706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32.450000000000003</c:v>
                </c:pt>
                <c:pt idx="1">
                  <c:v>1.88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341-B10E-3891C17F1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1044.8</c:v>
                </c:pt>
                <c:pt idx="1">
                  <c:v>1081.8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8-4341-B10E-3891C17F1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94.06</c:v>
                </c:pt>
                <c:pt idx="1">
                  <c:v>67.94</c:v>
                </c:pt>
                <c:pt idx="2">
                  <c:v>98.19</c:v>
                </c:pt>
                <c:pt idx="3">
                  <c:v>100</c:v>
                </c:pt>
                <c:pt idx="4">
                  <c:v>98.15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A-4233-8E16-15234DE15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50.82</c:v>
                </c:pt>
                <c:pt idx="1">
                  <c:v>52.19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A-4233-8E16-15234DE15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212.87</c:v>
                </c:pt>
                <c:pt idx="1">
                  <c:v>290.08999999999997</c:v>
                </c:pt>
                <c:pt idx="2">
                  <c:v>223.27</c:v>
                </c:pt>
                <c:pt idx="3">
                  <c:v>226.79</c:v>
                </c:pt>
                <c:pt idx="4">
                  <c:v>230.11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B-4FB6-A2C3-13283B5A1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296.14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B-4FB6-A2C3-13283B5A1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0" zoomScaleNormal="7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福島県　南会津町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15679</v>
      </c>
      <c r="AM8" s="50"/>
      <c r="AN8" s="50"/>
      <c r="AO8" s="50"/>
      <c r="AP8" s="50"/>
      <c r="AQ8" s="50"/>
      <c r="AR8" s="50"/>
      <c r="AS8" s="50"/>
      <c r="AT8" s="45">
        <f>データ!T6</f>
        <v>886.47</v>
      </c>
      <c r="AU8" s="45"/>
      <c r="AV8" s="45"/>
      <c r="AW8" s="45"/>
      <c r="AX8" s="45"/>
      <c r="AY8" s="45"/>
      <c r="AZ8" s="45"/>
      <c r="BA8" s="45"/>
      <c r="BB8" s="45">
        <f>データ!U6</f>
        <v>17.690000000000001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15.52</v>
      </c>
      <c r="Q10" s="45"/>
      <c r="R10" s="45"/>
      <c r="S10" s="45"/>
      <c r="T10" s="45"/>
      <c r="U10" s="45"/>
      <c r="V10" s="45"/>
      <c r="W10" s="45">
        <f>データ!Q6</f>
        <v>81.75</v>
      </c>
      <c r="X10" s="45"/>
      <c r="Y10" s="45"/>
      <c r="Z10" s="45"/>
      <c r="AA10" s="45"/>
      <c r="AB10" s="45"/>
      <c r="AC10" s="45"/>
      <c r="AD10" s="50">
        <f>データ!R6</f>
        <v>4180</v>
      </c>
      <c r="AE10" s="50"/>
      <c r="AF10" s="50"/>
      <c r="AG10" s="50"/>
      <c r="AH10" s="50"/>
      <c r="AI10" s="50"/>
      <c r="AJ10" s="50"/>
      <c r="AK10" s="2"/>
      <c r="AL10" s="50">
        <f>データ!V6</f>
        <v>2406</v>
      </c>
      <c r="AM10" s="50"/>
      <c r="AN10" s="50"/>
      <c r="AO10" s="50"/>
      <c r="AP10" s="50"/>
      <c r="AQ10" s="50"/>
      <c r="AR10" s="50"/>
      <c r="AS10" s="50"/>
      <c r="AT10" s="45">
        <f>データ!W6</f>
        <v>2.15</v>
      </c>
      <c r="AU10" s="45"/>
      <c r="AV10" s="45"/>
      <c r="AW10" s="45"/>
      <c r="AX10" s="45"/>
      <c r="AY10" s="45"/>
      <c r="AZ10" s="45"/>
      <c r="BA10" s="45"/>
      <c r="BB10" s="45">
        <f>データ!X6</f>
        <v>1119.07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112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111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110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【747.76】</v>
      </c>
      <c r="I86" s="26" t="str">
        <f>データ!CA6</f>
        <v>【59.51】</v>
      </c>
      <c r="J86" s="26" t="str">
        <f>データ!CL6</f>
        <v>【261.46】</v>
      </c>
      <c r="K86" s="26" t="str">
        <f>データ!CW6</f>
        <v>【52.23】</v>
      </c>
      <c r="L86" s="26" t="str">
        <f>データ!DH6</f>
        <v>【85.82】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4PRsybo4o62pt/gUidChjMa1338r5nOjBPd8CaN6VeKzBxZIEmtwVcDwmAR60NUIFHPeBhUnFmHnlJ5aMTYrsQ==" saltValue="VcuJTkPrdIca2npUXW63Z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28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73687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南会津町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15.52</v>
      </c>
      <c r="Q6" s="34">
        <f t="shared" si="3"/>
        <v>81.75</v>
      </c>
      <c r="R6" s="34">
        <f t="shared" si="3"/>
        <v>4180</v>
      </c>
      <c r="S6" s="34">
        <f t="shared" si="3"/>
        <v>15679</v>
      </c>
      <c r="T6" s="34">
        <f t="shared" si="3"/>
        <v>886.47</v>
      </c>
      <c r="U6" s="34">
        <f t="shared" si="3"/>
        <v>17.690000000000001</v>
      </c>
      <c r="V6" s="34">
        <f t="shared" si="3"/>
        <v>2406</v>
      </c>
      <c r="W6" s="34">
        <f t="shared" si="3"/>
        <v>2.15</v>
      </c>
      <c r="X6" s="34">
        <f t="shared" si="3"/>
        <v>1119.07</v>
      </c>
      <c r="Y6" s="35">
        <f>IF(Y7="",NA(),Y7)</f>
        <v>100.22</v>
      </c>
      <c r="Z6" s="35">
        <f t="shared" ref="Z6:AH6" si="4">IF(Z7="",NA(),Z7)</f>
        <v>101.31</v>
      </c>
      <c r="AA6" s="35">
        <f t="shared" si="4"/>
        <v>101.87</v>
      </c>
      <c r="AB6" s="35">
        <f t="shared" si="4"/>
        <v>101.15</v>
      </c>
      <c r="AC6" s="35">
        <f t="shared" si="4"/>
        <v>99.56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32.450000000000003</v>
      </c>
      <c r="BG6" s="35">
        <f t="shared" ref="BG6:BO6" si="7">IF(BG7="",NA(),BG7)</f>
        <v>1.88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1044.8</v>
      </c>
      <c r="BL6" s="35">
        <f t="shared" si="7"/>
        <v>1081.8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94.06</v>
      </c>
      <c r="BR6" s="35">
        <f t="shared" ref="BR6:BZ6" si="8">IF(BR7="",NA(),BR7)</f>
        <v>67.94</v>
      </c>
      <c r="BS6" s="35">
        <f t="shared" si="8"/>
        <v>98.19</v>
      </c>
      <c r="BT6" s="35">
        <f t="shared" si="8"/>
        <v>100</v>
      </c>
      <c r="BU6" s="35">
        <f t="shared" si="8"/>
        <v>98.15</v>
      </c>
      <c r="BV6" s="35">
        <f t="shared" si="8"/>
        <v>50.82</v>
      </c>
      <c r="BW6" s="35">
        <f t="shared" si="8"/>
        <v>52.19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212.87</v>
      </c>
      <c r="CC6" s="35">
        <f t="shared" ref="CC6:CK6" si="9">IF(CC7="",NA(),CC7)</f>
        <v>290.08999999999997</v>
      </c>
      <c r="CD6" s="35">
        <f t="shared" si="9"/>
        <v>223.27</v>
      </c>
      <c r="CE6" s="35">
        <f t="shared" si="9"/>
        <v>226.79</v>
      </c>
      <c r="CF6" s="35">
        <f t="shared" si="9"/>
        <v>230.11</v>
      </c>
      <c r="CG6" s="35">
        <f t="shared" si="9"/>
        <v>300.52</v>
      </c>
      <c r="CH6" s="35">
        <f t="shared" si="9"/>
        <v>296.14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32.14</v>
      </c>
      <c r="CN6" s="35">
        <f t="shared" ref="CN6:CV6" si="10">IF(CN7="",NA(),CN7)</f>
        <v>31.25</v>
      </c>
      <c r="CO6" s="35">
        <f t="shared" si="10"/>
        <v>20.39</v>
      </c>
      <c r="CP6" s="35">
        <f t="shared" si="10"/>
        <v>30.4</v>
      </c>
      <c r="CQ6" s="35">
        <f t="shared" si="10"/>
        <v>29.51</v>
      </c>
      <c r="CR6" s="35">
        <f t="shared" si="10"/>
        <v>53.24</v>
      </c>
      <c r="CS6" s="35">
        <f t="shared" si="10"/>
        <v>52.31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87.81</v>
      </c>
      <c r="CY6" s="35">
        <f t="shared" ref="CY6:DG6" si="11">IF(CY7="",NA(),CY7)</f>
        <v>88.1</v>
      </c>
      <c r="CZ6" s="35">
        <f t="shared" si="11"/>
        <v>88.98</v>
      </c>
      <c r="DA6" s="35">
        <f t="shared" si="11"/>
        <v>91.53</v>
      </c>
      <c r="DB6" s="35">
        <f t="shared" si="11"/>
        <v>89.78</v>
      </c>
      <c r="DC6" s="35">
        <f t="shared" si="11"/>
        <v>84.07</v>
      </c>
      <c r="DD6" s="35">
        <f t="shared" si="11"/>
        <v>84.32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0.02</v>
      </c>
      <c r="EK6" s="35">
        <f t="shared" si="14"/>
        <v>0.01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2018</v>
      </c>
      <c r="C7" s="37">
        <v>73687</v>
      </c>
      <c r="D7" s="37">
        <v>47</v>
      </c>
      <c r="E7" s="37">
        <v>17</v>
      </c>
      <c r="F7" s="37">
        <v>5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15.52</v>
      </c>
      <c r="Q7" s="38">
        <v>81.75</v>
      </c>
      <c r="R7" s="38">
        <v>4180</v>
      </c>
      <c r="S7" s="38">
        <v>15679</v>
      </c>
      <c r="T7" s="38">
        <v>886.47</v>
      </c>
      <c r="U7" s="38">
        <v>17.690000000000001</v>
      </c>
      <c r="V7" s="38">
        <v>2406</v>
      </c>
      <c r="W7" s="38">
        <v>2.15</v>
      </c>
      <c r="X7" s="38">
        <v>1119.07</v>
      </c>
      <c r="Y7" s="38">
        <v>100.22</v>
      </c>
      <c r="Z7" s="38">
        <v>101.31</v>
      </c>
      <c r="AA7" s="38">
        <v>101.87</v>
      </c>
      <c r="AB7" s="38">
        <v>101.15</v>
      </c>
      <c r="AC7" s="38">
        <v>99.56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32.450000000000003</v>
      </c>
      <c r="BG7" s="38">
        <v>1.88</v>
      </c>
      <c r="BH7" s="38">
        <v>0</v>
      </c>
      <c r="BI7" s="38">
        <v>0</v>
      </c>
      <c r="BJ7" s="38">
        <v>0</v>
      </c>
      <c r="BK7" s="38">
        <v>1044.8</v>
      </c>
      <c r="BL7" s="38">
        <v>1081.8</v>
      </c>
      <c r="BM7" s="38">
        <v>974.93</v>
      </c>
      <c r="BN7" s="38">
        <v>855.8</v>
      </c>
      <c r="BO7" s="38">
        <v>789.46</v>
      </c>
      <c r="BP7" s="38">
        <v>747.76</v>
      </c>
      <c r="BQ7" s="38">
        <v>94.06</v>
      </c>
      <c r="BR7" s="38">
        <v>67.94</v>
      </c>
      <c r="BS7" s="38">
        <v>98.19</v>
      </c>
      <c r="BT7" s="38">
        <v>100</v>
      </c>
      <c r="BU7" s="38">
        <v>98.15</v>
      </c>
      <c r="BV7" s="38">
        <v>50.82</v>
      </c>
      <c r="BW7" s="38">
        <v>52.19</v>
      </c>
      <c r="BX7" s="38">
        <v>55.32</v>
      </c>
      <c r="BY7" s="38">
        <v>59.8</v>
      </c>
      <c r="BZ7" s="38">
        <v>57.77</v>
      </c>
      <c r="CA7" s="38">
        <v>59.51</v>
      </c>
      <c r="CB7" s="38">
        <v>212.87</v>
      </c>
      <c r="CC7" s="38">
        <v>290.08999999999997</v>
      </c>
      <c r="CD7" s="38">
        <v>223.27</v>
      </c>
      <c r="CE7" s="38">
        <v>226.79</v>
      </c>
      <c r="CF7" s="38">
        <v>230.11</v>
      </c>
      <c r="CG7" s="38">
        <v>300.52</v>
      </c>
      <c r="CH7" s="38">
        <v>296.14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>
        <v>32.14</v>
      </c>
      <c r="CN7" s="38">
        <v>31.25</v>
      </c>
      <c r="CO7" s="38">
        <v>20.39</v>
      </c>
      <c r="CP7" s="38">
        <v>30.4</v>
      </c>
      <c r="CQ7" s="38">
        <v>29.51</v>
      </c>
      <c r="CR7" s="38">
        <v>53.24</v>
      </c>
      <c r="CS7" s="38">
        <v>52.31</v>
      </c>
      <c r="CT7" s="38">
        <v>60.65</v>
      </c>
      <c r="CU7" s="38">
        <v>51.75</v>
      </c>
      <c r="CV7" s="38">
        <v>50.68</v>
      </c>
      <c r="CW7" s="38">
        <v>52.23</v>
      </c>
      <c r="CX7" s="38">
        <v>87.81</v>
      </c>
      <c r="CY7" s="38">
        <v>88.1</v>
      </c>
      <c r="CZ7" s="38">
        <v>88.98</v>
      </c>
      <c r="DA7" s="38">
        <v>91.53</v>
      </c>
      <c r="DB7" s="38">
        <v>89.78</v>
      </c>
      <c r="DC7" s="38">
        <v>84.07</v>
      </c>
      <c r="DD7" s="38">
        <v>84.32</v>
      </c>
      <c r="DE7" s="38">
        <v>84.58</v>
      </c>
      <c r="DF7" s="38">
        <v>84.84</v>
      </c>
      <c r="DG7" s="38">
        <v>84.86</v>
      </c>
      <c r="DH7" s="38">
        <v>85.82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0.02</v>
      </c>
      <c r="EK7" s="38">
        <v>0.01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