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MASV07\fileSV\2019年度\環境水道課\業務係\403_企業会計の調査に関する事項\02_経営比較分析\20200114_05_Ｒ01年調査（H30年度分）\02 作成\"/>
    </mc:Choice>
  </mc:AlternateContent>
  <xr:revisionPtr revIDLastSave="0" documentId="13_ncr:1_{55584779-71EA-477E-81BB-FCBBF708836A}" xr6:coauthVersionLast="43" xr6:coauthVersionMax="43" xr10:uidLastSave="{00000000-0000-0000-0000-000000000000}"/>
  <workbookProtection workbookAlgorithmName="SHA-512" workbookHashValue="dDWJp7/QR/B9f8Q0N9UEE7h9HqU+Js0wF7XpKt93e/BEIlGiZK7Lli780+HLX9q+/Co0wTPClSjS+OL8Vvd6lw==" workbookSaltValue="LPCiK2MmagWxOGNKUjSIo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AD10" i="4" s="1"/>
  <c r="Q6" i="5"/>
  <c r="P6" i="5"/>
  <c r="P10" i="4" s="1"/>
  <c r="O6" i="5"/>
  <c r="N6" i="5"/>
  <c r="B10" i="4" s="1"/>
  <c r="M6" i="5"/>
  <c r="AD8" i="4" s="1"/>
  <c r="L6" i="5"/>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W10" i="4"/>
  <c r="I10" i="4"/>
  <c r="BB8" i="4"/>
  <c r="AT8" i="4"/>
  <c r="AL8" i="4"/>
  <c r="W8" i="4"/>
  <c r="P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<sst xmlns="http://schemas.openxmlformats.org/spreadsheetml/2006/main" count="228" uniqueCount="114">
  <si>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</si>
  <si>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</si>
  <si>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</si>
  <si>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</si>
  <si>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</si>
  <si>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</si>
  <si>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</si>
  <si>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</si>
  <si>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</si>
  <si>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</si>
  <si>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</si>
  <si>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</si>
  <si>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</si>
  <si>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</si>
  <si>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</si>
  <si>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</si>
  <si>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</si>
  <si>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</si>
  <si>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</si>
  <si>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</si>
  <si>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</si>
  <si>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</si>
  <si>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</si>
  <si>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</si>
  <si>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</si>
  <si>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</si>
  <si>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</si>
  <si>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</si>
  <si>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</si>
  <si>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</si>
  <si>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</si>
  <si>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</si>
  <si>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</si>
  <si>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</si>
  <si>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</si>
  <si>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</si>
  <si>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</si>
  <si>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</si>
  <si>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</si>
  <si>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</si>
  <si>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</si>
  <si>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</si>
  <si>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</si>
  <si>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</si>
  <si>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</si>
  <si>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</si>
  <si>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</si>
  <si>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</si>
  <si>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</si>
  <si>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</si>
  <si>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</si>
  <si>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</si>
  <si>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</si>
  <si>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</si>
  <si>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</si>
  <si>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</si>
  <si>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</si>
  <si>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</si>
  <si>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</si>
  <si>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</si>
  <si>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</si>
  <si>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</si>
  <si>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</si>
  <si>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</si>
  <si>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</si>
  <si>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</si>
  <si>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</si>
  <si>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</si>
  <si>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</si>
  <si>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</si>
  <si>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</si>
  <si>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</si>
  <si>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</si>
  <si>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</si>
  <si>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</si>
  <si>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</si>
  <si>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</si>
  <si>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</si>
  <si>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</si>
  <si>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</si>
  <si>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</si>
  <si>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</si>
  <si>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</si>
  <si>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</si>
  <si>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</si>
  <si>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</si>
  <si>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</si>
  <si>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</si>
  <si>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</si>
  <si>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</si>
  <si>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</si>
  <si>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</si>
  <si>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</si>
  <si>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</si>
  <si>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</si>
  <si>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</si>
  <si>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</si>
  <si>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</si>
  <si>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</si>
  <si>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</si>
  <si>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</si>
  <si>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</si>
  <si>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</si>
  <si>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</si>
  <si>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</si>
  <si>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</si>
  <si>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</si>
  <si>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</si>
  <si>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</si>
  <si>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</si>
  <si>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</si>
  <si>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現在のところ、施設・設備の老朽化に伴う修繕費及び更新投資の増大はみられませんが、人口減少による使用料収入の減少が懸念されます。　
　安定した経営を行うためにも、使用料改定を視野に入れた経営戦略の見直しを行うなど、長期的な経営改善が必要です。</t>
    <rPh sb="1" eb="3">
      <t>ゲンザイ</t>
    </rPh>
    <rPh sb="48" eb="51">
      <t>シヨウリョウ</t>
    </rPh>
    <rPh sb="51" eb="53">
      <t>シュウニュウ</t>
    </rPh>
    <rPh sb="57" eb="59">
      <t>ケネン</t>
    </rPh>
    <rPh sb="74" eb="75">
      <t>オコナ</t>
    </rPh>
    <rPh sb="81" eb="84">
      <t>シヨウリョウ</t>
    </rPh>
    <rPh sb="84" eb="86">
      <t>カイテイ</t>
    </rPh>
    <rPh sb="87" eb="89">
      <t>シヤ</t>
    </rPh>
    <rPh sb="90" eb="91">
      <t>イ</t>
    </rPh>
    <rPh sb="93" eb="95">
      <t>ケイエイ</t>
    </rPh>
    <rPh sb="95" eb="97">
      <t>センリャク</t>
    </rPh>
    <rPh sb="98" eb="100">
      <t>ミナオ</t>
    </rPh>
    <rPh sb="102" eb="103">
      <t>オコナ</t>
    </rPh>
    <rPh sb="107" eb="110">
      <t>チョウキテキ</t>
    </rPh>
    <rPh sb="111" eb="113">
      <t>ケイエイ</t>
    </rPh>
    <rPh sb="113" eb="115">
      <t>カイゼン</t>
    </rPh>
    <rPh sb="116" eb="118">
      <t>ヒツヨウ</t>
    </rPh>
    <phoneticPr fontId="4"/>
  </si>
  <si>
    <t>　供用開始後、20年が経過していますが、管渠の老朽化はみられません。</t>
    <phoneticPr fontId="4"/>
  </si>
  <si>
    <t>　『①収益的収支比率』を見ると、単年度収支で黒字となっているものの、『⑤経費回収率』が100％を下回り、『⑥汚水処理原価』が増加傾向にあります。
　主に人口減少に伴う使用料収入の減少によるものであり、今後とも汚水処理原価は高い水準を示すと考えられます。
　『⑦水洗化率』が上昇傾向にありますが、核家族化が進み、新築住宅が増加したものであり、使用料収入は減少傾向にあることから、使用料の見直しや更なる経費削減などの経営改善に努める必要があります。</t>
    <rPh sb="12" eb="13">
      <t>ミ</t>
    </rPh>
    <rPh sb="16" eb="19">
      <t>タンネンド</t>
    </rPh>
    <rPh sb="19" eb="21">
      <t>シュウシ</t>
    </rPh>
    <rPh sb="22" eb="24">
      <t>クロジ</t>
    </rPh>
    <rPh sb="36" eb="38">
      <t>ケイヒ</t>
    </rPh>
    <rPh sb="38" eb="41">
      <t>カイシュウリツ</t>
    </rPh>
    <rPh sb="48" eb="50">
      <t>シタマワ</t>
    </rPh>
    <rPh sb="62" eb="64">
      <t>ゾウカ</t>
    </rPh>
    <rPh sb="64" eb="66">
      <t>ケイコウ</t>
    </rPh>
    <rPh sb="74" eb="75">
      <t>オモ</t>
    </rPh>
    <rPh sb="76" eb="78">
      <t>ジンコウ</t>
    </rPh>
    <rPh sb="78" eb="80">
      <t>ゲンショウ</t>
    </rPh>
    <rPh sb="81" eb="82">
      <t>トモナ</t>
    </rPh>
    <rPh sb="83" eb="86">
      <t>シヨウリョウ</t>
    </rPh>
    <rPh sb="86" eb="88">
      <t>シュウニュウ</t>
    </rPh>
    <rPh sb="89" eb="91">
      <t>ゲンショウ</t>
    </rPh>
    <rPh sb="131" eb="134">
      <t>スイセンカ</t>
    </rPh>
    <rPh sb="134" eb="135">
      <t>リツ</t>
    </rPh>
    <rPh sb="137" eb="139">
      <t>ジョウショウ</t>
    </rPh>
    <rPh sb="139" eb="141">
      <t>ケイコウ</t>
    </rPh>
    <rPh sb="148" eb="152">
      <t>カクカゾクカ</t>
    </rPh>
    <rPh sb="153" eb="154">
      <t>スス</t>
    </rPh>
    <rPh sb="156" eb="158">
      <t>シンチク</t>
    </rPh>
    <rPh sb="158" eb="160">
      <t>ジュウタク</t>
    </rPh>
    <rPh sb="161" eb="163">
      <t>ゾウカ</t>
    </rPh>
    <rPh sb="171" eb="174">
      <t>シヨウリョウ</t>
    </rPh>
    <rPh sb="174" eb="176">
      <t>シュウニュウ</t>
    </rPh>
    <rPh sb="177" eb="179">
      <t>ゲンショウ</t>
    </rPh>
    <rPh sb="179" eb="181">
      <t>ケイコウ</t>
    </rPh>
    <rPh sb="189" eb="192">
      <t>シヨウリョウ</t>
    </rPh>
    <rPh sb="197" eb="198">
      <t>サラ</t>
    </rPh>
    <rPh sb="207" eb="209">
      <t>ケイエイ</t>
    </rPh>
    <rPh sb="209" eb="211">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</si>
</sst>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2.14</c:v>
                </c:pt>
                <c:pt idx="2" formatCode="#,##0.00;&quot;△&quot;#,##0.00">
                  <c:v>0</c:v>
                </c:pt>
                <c:pt idx="3" formatCode="#,##0.00;&quot;△&quot;#,##0.00">
                  <c:v>0</c:v>
                </c:pt>
                <c:pt idx="4">
                  <c:v>0.79</c:v>
                </c:pt>
              </c:numCache>
            </c:numRef>
          </c:val>
          <c:extLst>
            <c:ext xmlns:c16="http://schemas.microsoft.com/office/drawing/2014/chart" uri="{C3380CC4-5D6E-409C-BE32-E72D297353CC}">
              <c16:uniqueId val="{00000000-69A2-4076-A744-15A17DCF174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69A2-4076-A744-15A17DCF174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51.71</c:v>
                </c:pt>
                <c:pt idx="1">
                  <c:v>54.43</c:v>
                </c:pt>
                <c:pt idx="2">
                  <c:v>54.21</c:v>
                </c:pt>
                <c:pt idx="3">
                  <c:v>54.21</c:v>
                </c:pt>
                <c:pt idx="4">
                  <c:v>55.29</c:v>
                </c:pt>
              </c:numCache>
            </c:numRef>
          </c:val>
          <c:extLst>
            <c:ext xmlns:c16="http://schemas.microsoft.com/office/drawing/2014/chart" uri="{C3380CC4-5D6E-409C-BE32-E72D297353CC}">
              <c16:uniqueId val="{00000000-58BB-4596-8A05-43D11786669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58BB-4596-8A05-43D11786669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72.459999999999994</c:v>
                </c:pt>
                <c:pt idx="1">
                  <c:v>72.62</c:v>
                </c:pt>
                <c:pt idx="2">
                  <c:v>73.06</c:v>
                </c:pt>
                <c:pt idx="3">
                  <c:v>73.48</c:v>
                </c:pt>
                <c:pt idx="4">
                  <c:v>76.27</c:v>
                </c:pt>
              </c:numCache>
            </c:numRef>
          </c:val>
          <c:extLst>
            <c:ext xmlns:c16="http://schemas.microsoft.com/office/drawing/2014/chart" uri="{C3380CC4-5D6E-409C-BE32-E72D297353CC}">
              <c16:uniqueId val="{00000000-D7BB-4C8C-B629-6C908D02789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D7BB-4C8C-B629-6C908D02789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108.57</c:v>
                </c:pt>
                <c:pt idx="1">
                  <c:v>104.15</c:v>
                </c:pt>
                <c:pt idx="2">
                  <c:v>112.33</c:v>
                </c:pt>
                <c:pt idx="3">
                  <c:v>118.11</c:v>
                </c:pt>
                <c:pt idx="4">
                  <c:v>121.32</c:v>
                </c:pt>
              </c:numCache>
            </c:numRef>
          </c:val>
          <c:extLst>
            <c:ext xmlns:c16="http://schemas.microsoft.com/office/drawing/2014/chart" uri="{C3380CC4-5D6E-409C-BE32-E72D297353CC}">
              <c16:uniqueId val="{00000000-A437-46E8-89DD-E79E9038B59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37-46E8-89DD-E79E9038B59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50-4A53-A225-436111C00D8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50-4A53-A225-436111C00D8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6D-47B4-BEDE-5ACC340343D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6D-47B4-BEDE-5ACC340343D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18-4567-A8CD-62AB47D4B50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18-4567-A8CD-62AB47D4B50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B6-4C62-8F2B-3416234C9D6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B6-4C62-8F2B-3416234C9D6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4.93</c:v>
                </c:pt>
                <c:pt idx="1">
                  <c:v>34.229999999999997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722-47E9-A000-D445EFA73D2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D722-47E9-A000-D445EFA73D2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126.42</c:v>
                </c:pt>
                <c:pt idx="1">
                  <c:v>111.73</c:v>
                </c:pt>
                <c:pt idx="2">
                  <c:v>140.57</c:v>
                </c:pt>
                <c:pt idx="3">
                  <c:v>100</c:v>
                </c:pt>
                <c:pt idx="4">
                  <c:v>81.430000000000007</c:v>
                </c:pt>
              </c:numCache>
            </c:numRef>
          </c:val>
          <c:extLst>
            <c:ext xmlns:c16="http://schemas.microsoft.com/office/drawing/2014/chart" uri="{C3380CC4-5D6E-409C-BE32-E72D297353CC}">
              <c16:uniqueId val="{00000000-5BC3-447B-A027-F7CB99C8913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5BC3-447B-A027-F7CB99C8913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163.49</c:v>
                </c:pt>
                <c:pt idx="1">
                  <c:v>183.7</c:v>
                </c:pt>
                <c:pt idx="2">
                  <c:v>158.61000000000001</c:v>
                </c:pt>
                <c:pt idx="3">
                  <c:v>234.81</c:v>
                </c:pt>
                <c:pt idx="4">
                  <c:v>287.35000000000002</c:v>
                </c:pt>
              </c:numCache>
            </c:numRef>
          </c:val>
          <c:extLst>
            <c:ext xmlns:c16="http://schemas.microsoft.com/office/drawing/2014/chart" uri="{C3380CC4-5D6E-409C-BE32-E72D297353CC}">
              <c16:uniqueId val="{00000000-81C7-4093-8938-7D8A610FC23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81C7-4093-8938-7D8A610FC23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南会津町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15679</v>
      </c>
      <c r="AM8" s="68"/>
      <c r="AN8" s="68"/>
      <c r="AO8" s="68"/>
      <c r="AP8" s="68"/>
      <c r="AQ8" s="68"/>
      <c r="AR8" s="68"/>
      <c r="AS8" s="68"/>
      <c r="AT8" s="67">
        <f>データ!T6</f>
        <v>886.47</v>
      </c>
      <c r="AU8" s="67"/>
      <c r="AV8" s="67"/>
      <c r="AW8" s="67"/>
      <c r="AX8" s="67"/>
      <c r="AY8" s="67"/>
      <c r="AZ8" s="67"/>
      <c r="BA8" s="67"/>
      <c r="BB8" s="67">
        <f>データ!U6</f>
        <v>17.690000000000001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25.34</v>
      </c>
      <c r="Q10" s="67"/>
      <c r="R10" s="67"/>
      <c r="S10" s="67"/>
      <c r="T10" s="67"/>
      <c r="U10" s="67"/>
      <c r="V10" s="67"/>
      <c r="W10" s="67">
        <f>データ!Q6</f>
        <v>91.82</v>
      </c>
      <c r="X10" s="67"/>
      <c r="Y10" s="67"/>
      <c r="Z10" s="67"/>
      <c r="AA10" s="67"/>
      <c r="AB10" s="67"/>
      <c r="AC10" s="67"/>
      <c r="AD10" s="68">
        <f>データ!R6</f>
        <v>4180</v>
      </c>
      <c r="AE10" s="68"/>
      <c r="AF10" s="68"/>
      <c r="AG10" s="68"/>
      <c r="AH10" s="68"/>
      <c r="AI10" s="68"/>
      <c r="AJ10" s="68"/>
      <c r="AK10" s="2"/>
      <c r="AL10" s="68">
        <f>データ!V6</f>
        <v>3928</v>
      </c>
      <c r="AM10" s="68"/>
      <c r="AN10" s="68"/>
      <c r="AO10" s="68"/>
      <c r="AP10" s="68"/>
      <c r="AQ10" s="68"/>
      <c r="AR10" s="68"/>
      <c r="AS10" s="68"/>
      <c r="AT10" s="67">
        <f>データ!W6</f>
        <v>1.43</v>
      </c>
      <c r="AU10" s="67"/>
      <c r="AV10" s="67"/>
      <c r="AW10" s="67"/>
      <c r="AX10" s="67"/>
      <c r="AY10" s="67"/>
      <c r="AZ10" s="67"/>
      <c r="BA10" s="67"/>
      <c r="BB10" s="67">
        <f>データ!X6</f>
        <v>2746.85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43</v>
      </c>
      <c r="O86" s="26" t="str">
        <f>データ!EO6</f>
        <v>【0.23】</v>
      </c>
    </row>
  </sheetData>
  <sheetProtection algorithmName="SHA-512" hashValue="6Zz/i1AUQLd9u8HWMPUhIH1fRHUK7ni5ftOOUo9lRb1XI4ipjjIb3bagavQYt878tUV8T6tciKrAPQzMUgpiwA==" saltValue="3ELSA26sHOx6yu6eihk82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73687</v>
      </c>
      <c r="D6" s="33">
        <f t="shared" si="3"/>
        <v>47</v>
      </c>
      <c r="E6" s="33">
        <f t="shared" si="3"/>
        <v>17</v>
      </c>
      <c r="F6" s="33">
        <f t="shared" si="3"/>
        <v>1</v>
      </c>
      <c r="G6" s="33">
        <f t="shared" si="3"/>
        <v>0</v>
      </c>
      <c r="H6" s="33" t="str">
        <f t="shared" si="3"/>
        <v>福島県　南会津町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25.34</v>
      </c>
      <c r="Q6" s="34">
        <f t="shared" si="3"/>
        <v>91.82</v>
      </c>
      <c r="R6" s="34">
        <f t="shared" si="3"/>
        <v>4180</v>
      </c>
      <c r="S6" s="34">
        <f t="shared" si="3"/>
        <v>15679</v>
      </c>
      <c r="T6" s="34">
        <f t="shared" si="3"/>
        <v>886.47</v>
      </c>
      <c r="U6" s="34">
        <f t="shared" si="3"/>
        <v>17.690000000000001</v>
      </c>
      <c r="V6" s="34">
        <f t="shared" si="3"/>
        <v>3928</v>
      </c>
      <c r="W6" s="34">
        <f t="shared" si="3"/>
        <v>1.43</v>
      </c>
      <c r="X6" s="34">
        <f t="shared" si="3"/>
        <v>2746.85</v>
      </c>
      <c r="Y6" s="35">
        <f>IF(Y7="",NA(),Y7)</f>
        <v>108.57</v>
      </c>
      <c r="Z6" s="35">
        <f t="shared" ref="Z6:AH6" si="4">IF(Z7="",NA(),Z7)</f>
        <v>104.15</v>
      </c>
      <c r="AA6" s="35">
        <f t="shared" si="4"/>
        <v>112.33</v>
      </c>
      <c r="AB6" s="35">
        <f t="shared" si="4"/>
        <v>118.11</v>
      </c>
      <c r="AC6" s="35">
        <f t="shared" si="4"/>
        <v>121.32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4.93</v>
      </c>
      <c r="BG6" s="35">
        <f t="shared" ref="BG6:BO6" si="7">IF(BG7="",NA(),BG7)</f>
        <v>34.229999999999997</v>
      </c>
      <c r="BH6" s="34">
        <f t="shared" si="7"/>
        <v>0</v>
      </c>
      <c r="BI6" s="34">
        <f t="shared" si="7"/>
        <v>0</v>
      </c>
      <c r="BJ6" s="34">
        <f t="shared" si="7"/>
        <v>0</v>
      </c>
      <c r="BK6" s="35">
        <f t="shared" si="7"/>
        <v>1136.5</v>
      </c>
      <c r="BL6" s="35">
        <f t="shared" si="7"/>
        <v>1118.56</v>
      </c>
      <c r="BM6" s="35">
        <f t="shared" si="7"/>
        <v>1111.31</v>
      </c>
      <c r="BN6" s="35">
        <f t="shared" si="7"/>
        <v>966.33</v>
      </c>
      <c r="BO6" s="35">
        <f t="shared" si="7"/>
        <v>958.81</v>
      </c>
      <c r="BP6" s="34" t="str">
        <f>IF(BP7="","",IF(BP7="-","【-】","【"&amp;SUBSTITUTE(TEXT(BP7,"#,##0.00"),"-","△")&amp;"】"))</f>
        <v>【682.78】</v>
      </c>
      <c r="BQ6" s="35">
        <f>IF(BQ7="",NA(),BQ7)</f>
        <v>126.42</v>
      </c>
      <c r="BR6" s="35">
        <f t="shared" ref="BR6:BZ6" si="8">IF(BR7="",NA(),BR7)</f>
        <v>111.73</v>
      </c>
      <c r="BS6" s="35">
        <f t="shared" si="8"/>
        <v>140.57</v>
      </c>
      <c r="BT6" s="35">
        <f t="shared" si="8"/>
        <v>100</v>
      </c>
      <c r="BU6" s="35">
        <f t="shared" si="8"/>
        <v>81.430000000000007</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163.49</v>
      </c>
      <c r="CC6" s="35">
        <f t="shared" ref="CC6:CK6" si="9">IF(CC7="",NA(),CC7)</f>
        <v>183.7</v>
      </c>
      <c r="CD6" s="35">
        <f t="shared" si="9"/>
        <v>158.61000000000001</v>
      </c>
      <c r="CE6" s="35">
        <f t="shared" si="9"/>
        <v>234.81</v>
      </c>
      <c r="CF6" s="35">
        <f t="shared" si="9"/>
        <v>287.35000000000002</v>
      </c>
      <c r="CG6" s="35">
        <f t="shared" si="9"/>
        <v>217.82</v>
      </c>
      <c r="CH6" s="35">
        <f t="shared" si="9"/>
        <v>215.28</v>
      </c>
      <c r="CI6" s="35">
        <f t="shared" si="9"/>
        <v>207.96</v>
      </c>
      <c r="CJ6" s="35">
        <f t="shared" si="9"/>
        <v>194.31</v>
      </c>
      <c r="CK6" s="35">
        <f t="shared" si="9"/>
        <v>190.99</v>
      </c>
      <c r="CL6" s="34" t="str">
        <f>IF(CL7="","",IF(CL7="-","【-】","【"&amp;SUBSTITUTE(TEXT(CL7,"#,##0.00"),"-","△")&amp;"】"))</f>
        <v>【136.86】</v>
      </c>
      <c r="CM6" s="35">
        <f>IF(CM7="",NA(),CM7)</f>
        <v>51.71</v>
      </c>
      <c r="CN6" s="35">
        <f t="shared" ref="CN6:CV6" si="10">IF(CN7="",NA(),CN7)</f>
        <v>54.43</v>
      </c>
      <c r="CO6" s="35">
        <f t="shared" si="10"/>
        <v>54.21</v>
      </c>
      <c r="CP6" s="35">
        <f t="shared" si="10"/>
        <v>54.21</v>
      </c>
      <c r="CQ6" s="35">
        <f t="shared" si="10"/>
        <v>55.29</v>
      </c>
      <c r="CR6" s="35">
        <f t="shared" si="10"/>
        <v>54.44</v>
      </c>
      <c r="CS6" s="35">
        <f t="shared" si="10"/>
        <v>54.67</v>
      </c>
      <c r="CT6" s="35">
        <f t="shared" si="10"/>
        <v>53.51</v>
      </c>
      <c r="CU6" s="35">
        <f t="shared" si="10"/>
        <v>53.5</v>
      </c>
      <c r="CV6" s="35">
        <f t="shared" si="10"/>
        <v>52.58</v>
      </c>
      <c r="CW6" s="34" t="str">
        <f>IF(CW7="","",IF(CW7="-","【-】","【"&amp;SUBSTITUTE(TEXT(CW7,"#,##0.00"),"-","△")&amp;"】"))</f>
        <v>【58.98】</v>
      </c>
      <c r="CX6" s="35">
        <f>IF(CX7="",NA(),CX7)</f>
        <v>72.459999999999994</v>
      </c>
      <c r="CY6" s="35">
        <f t="shared" ref="CY6:DG6" si="11">IF(CY7="",NA(),CY7)</f>
        <v>72.62</v>
      </c>
      <c r="CZ6" s="35">
        <f t="shared" si="11"/>
        <v>73.06</v>
      </c>
      <c r="DA6" s="35">
        <f t="shared" si="11"/>
        <v>73.48</v>
      </c>
      <c r="DB6" s="35">
        <f t="shared" si="11"/>
        <v>76.27</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2.14</v>
      </c>
      <c r="EG6" s="34">
        <f t="shared" si="14"/>
        <v>0</v>
      </c>
      <c r="EH6" s="34">
        <f t="shared" si="14"/>
        <v>0</v>
      </c>
      <c r="EI6" s="35">
        <f t="shared" si="14"/>
        <v>0.79</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73687</v>
      </c>
      <c r="D7" s="37">
        <v>47</v>
      </c>
      <c r="E7" s="37">
        <v>17</v>
      </c>
      <c r="F7" s="37">
        <v>1</v>
      </c>
      <c r="G7" s="37">
        <v>0</v>
      </c>
      <c r="H7" s="37" t="s">
        <v>98</v>
      </c>
      <c r="I7" s="37" t="s">
        <v>99</v>
      </c>
      <c r="J7" s="37" t="s">
        <v>100</v>
      </c>
      <c r="K7" s="37" t="s">
        <v>101</v>
      </c>
      <c r="L7" s="37" t="s">
        <v>102</v>
      </c>
      <c r="M7" s="37" t="s">
        <v>103</v>
      </c>
      <c r="N7" s="38" t="s">
        <v>104</v>
      </c>
      <c r="O7" s="38" t="s">
        <v>105</v>
      </c>
      <c r="P7" s="38">
        <v>25.34</v>
      </c>
      <c r="Q7" s="38">
        <v>91.82</v>
      </c>
      <c r="R7" s="38">
        <v>4180</v>
      </c>
      <c r="S7" s="38">
        <v>15679</v>
      </c>
      <c r="T7" s="38">
        <v>886.47</v>
      </c>
      <c r="U7" s="38">
        <v>17.690000000000001</v>
      </c>
      <c r="V7" s="38">
        <v>3928</v>
      </c>
      <c r="W7" s="38">
        <v>1.43</v>
      </c>
      <c r="X7" s="38">
        <v>2746.85</v>
      </c>
      <c r="Y7" s="38">
        <v>108.57</v>
      </c>
      <c r="Z7" s="38">
        <v>104.15</v>
      </c>
      <c r="AA7" s="38">
        <v>112.33</v>
      </c>
      <c r="AB7" s="38">
        <v>118.11</v>
      </c>
      <c r="AC7" s="38">
        <v>121.32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4.93</v>
      </c>
      <c r="BG7" s="38">
        <v>34.229999999999997</v>
      </c>
      <c r="BH7" s="38">
        <v>0</v>
      </c>
      <c r="BI7" s="38">
        <v>0</v>
      </c>
      <c r="BJ7" s="38">
        <v>0</v>
      </c>
      <c r="BK7" s="38">
        <v>1136.5</v>
      </c>
      <c r="BL7" s="38">
        <v>1118.56</v>
      </c>
      <c r="BM7" s="38">
        <v>1111.31</v>
      </c>
      <c r="BN7" s="38">
        <v>966.33</v>
      </c>
      <c r="BO7" s="38">
        <v>958.81</v>
      </c>
      <c r="BP7" s="38">
        <v>682.78</v>
      </c>
      <c r="BQ7" s="38">
        <v>126.42</v>
      </c>
      <c r="BR7" s="38">
        <v>111.73</v>
      </c>
      <c r="BS7" s="38">
        <v>140.57</v>
      </c>
      <c r="BT7" s="38">
        <v>100</v>
      </c>
      <c r="BU7" s="38">
        <v>81.430000000000007</v>
      </c>
      <c r="BV7" s="38">
        <v>71.650000000000006</v>
      </c>
      <c r="BW7" s="38">
        <v>72.33</v>
      </c>
      <c r="BX7" s="38">
        <v>75.540000000000006</v>
      </c>
      <c r="BY7" s="38">
        <v>81.739999999999995</v>
      </c>
      <c r="BZ7" s="38">
        <v>82.88</v>
      </c>
      <c r="CA7" s="38">
        <v>100.91</v>
      </c>
      <c r="CB7" s="38">
        <v>163.49</v>
      </c>
      <c r="CC7" s="38">
        <v>183.7</v>
      </c>
      <c r="CD7" s="38">
        <v>158.61000000000001</v>
      </c>
      <c r="CE7" s="38">
        <v>234.81</v>
      </c>
      <c r="CF7" s="38">
        <v>287.35000000000002</v>
      </c>
      <c r="CG7" s="38">
        <v>217.82</v>
      </c>
      <c r="CH7" s="38">
        <v>215.28</v>
      </c>
      <c r="CI7" s="38">
        <v>207.96</v>
      </c>
      <c r="CJ7" s="38">
        <v>194.31</v>
      </c>
      <c r="CK7" s="38">
        <v>190.99</v>
      </c>
      <c r="CL7" s="38">
        <v>136.86000000000001</v>
      </c>
      <c r="CM7" s="38">
        <v>51.71</v>
      </c>
      <c r="CN7" s="38">
        <v>54.43</v>
      </c>
      <c r="CO7" s="38">
        <v>54.21</v>
      </c>
      <c r="CP7" s="38">
        <v>54.21</v>
      </c>
      <c r="CQ7" s="38">
        <v>55.29</v>
      </c>
      <c r="CR7" s="38">
        <v>54.44</v>
      </c>
      <c r="CS7" s="38">
        <v>54.67</v>
      </c>
      <c r="CT7" s="38">
        <v>53.51</v>
      </c>
      <c r="CU7" s="38">
        <v>53.5</v>
      </c>
      <c r="CV7" s="38">
        <v>52.58</v>
      </c>
      <c r="CW7" s="38">
        <v>58.98</v>
      </c>
      <c r="CX7" s="38">
        <v>72.459999999999994</v>
      </c>
      <c r="CY7" s="38">
        <v>72.62</v>
      </c>
      <c r="CZ7" s="38">
        <v>73.06</v>
      </c>
      <c r="DA7" s="38">
        <v>73.48</v>
      </c>
      <c r="DB7" s="38">
        <v>76.27</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2.14</v>
      </c>
      <c r="EG7" s="38">
        <v>0</v>
      </c>
      <c r="EH7" s="38">
        <v>0</v>
      </c>
      <c r="EI7" s="38">
        <v>0.79</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