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lgfs01\kensetsu\水道\上水道係\027経営比較分析表\R01\"/>
    </mc:Choice>
  </mc:AlternateContent>
  <workbookProtection workbookAlgorithmName="SHA-512" workbookHashValue="MxtCQxg0WSdvYwG36L4sT1nwk0qnGCDS80dB0vCK2gIuF8fQb0GATWPiJvtxWwYrR/OR16iRqA3AJlKJpjCmNg==" workbookSaltValue="33WAknQzl2bYEU2ylEuQm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<sst xmlns="http://schemas.openxmlformats.org/spreadsheetml/2006/main" count="228" uniqueCount="114">
  <si>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</si>
  <si>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</si>
  <si>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</si>
  <si>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</si>
  <si>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</si>
  <si>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</si>
  <si>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</si>
  <si>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</si>
  <si>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</si>
  <si>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</si>
  <si>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</si>
  <si>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</si>
  <si>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</si>
  <si>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</si>
  <si>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</si>
  <si>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</si>
  <si>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</si>
  <si>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</si>
  <si>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</si>
  <si>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</si>
  <si>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</si>
  <si>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</si>
  <si>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</si>
  <si>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</si>
  <si>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</si>
  <si>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</si>
  <si>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</si>
  <si>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</si>
  <si>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</si>
  <si>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</si>
  <si>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</si>
  <si>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</si>
  <si>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</si>
  <si>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</si>
  <si>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</si>
  <si>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</si>
  <si>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</si>
  <si>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</si>
  <si>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</si>
  <si>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</si>
  <si>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</si>
  <si>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</si>
  <si>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</si>
  <si>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</si>
  <si>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</si>
  <si>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</si>
  <si>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</si>
  <si>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</si>
  <si>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</si>
  <si>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</si>
  <si>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</si>
  <si>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</si>
  <si>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</si>
  <si>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</si>
  <si>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</si>
  <si>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</si>
  <si>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</si>
  <si>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</si>
  <si>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</si>
  <si>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</si>
  <si>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</si>
  <si>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</si>
  <si>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</si>
  <si>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</si>
  <si>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</si>
  <si>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</si>
  <si>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</si>
  <si>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</si>
  <si>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</si>
  <si>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</si>
  <si>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</si>
  <si>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</si>
  <si>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</si>
  <si>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</si>
  <si>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</si>
  <si>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</si>
  <si>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</si>
  <si>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</si>
  <si>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</si>
  <si>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</si>
  <si>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</si>
  <si>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</si>
  <si>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</si>
  <si>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</si>
  <si>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</si>
  <si>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</si>
  <si>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</si>
  <si>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</si>
  <si>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</si>
  <si>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</si>
  <si>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</si>
  <si>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</si>
  <si>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</si>
  <si>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</si>
  <si>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</si>
  <si>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</si>
  <si>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</si>
  <si>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</si>
  <si>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</si>
  <si>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</si>
  <si>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</si>
  <si>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</si>
  <si>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</si>
  <si>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</si>
  <si>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</si>
  <si>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</si>
  <si>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</si>
  <si>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</si>
  <si>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</si>
  <si>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</si>
  <si>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</si>
  <si>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①収益的収支比率については、100%を超えており経営が安定していると見てとれますが、一般会計からの繰入金もあることから、維持管理費の更なる費用削減を実施する必要があります。
　④企業債残高対事業規模比率は、現在投資事業を行っていないため、年々減少していますが、今後施設等の更新時期の到来を迎えることから企業債残高を増加させないよう、借入額の検討及び計画的な更新に努めます。
　今後の更新時期に向け、財源の確保が必要となりますが⑤経費回収率からもうかがえるように、使用料で回収すべき経費を料金収入だけでは補えていないことから、料金の見直しについても視野に入れた検討をする必要があります。
　⑥汚水処理原価及び⑦施設利用率にあっては、類似団体平均値に比べ良好なことがみてとれることから当面は現状を維持していきます。
　⑧水洗化率は９６％を超えており、未だ未接続の地域が一部残っていますが、広大な面積を有し、集落が点在している当村にあっては、これ以上の伸びは期待できないことから、現状を維持していく考えであります。</t>
    <phoneticPr fontId="4"/>
  </si>
  <si>
    <t>　昭和６３年から平成１７年にかけ、９カ所に排水施設を建設しており、管路については、今後１０年間は耐用年数を超えないため当面の間は支障をきたすことはありませんが、処理施設といった機器類については老朽化が進行しており、年々修理費や機器の交換費用が増加していくことが予想されます。
　今後、更新時期が集中的に到来することを見据えた、更新事業の計画策定が課題であります。</t>
    <phoneticPr fontId="4"/>
  </si>
  <si>
    <t>今後の施設更新に備えるため、資金を蓄える時期を迎えてきますが、人口の減少による料金収入の低迷と施設の老朽化に伴う維持費の増加が懸念されます。
　現状の財政事情では、短期的・集中的な施設の更新事業をすることは困難であるため、経営状況を正確に把握し、健全・効率的な経営計画・更新計画を策定することが必要であり、投資の平準化に努めることが必要に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</si>
</sst>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A8-4FF1-B2E5-23EFB0AA264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25A8-4FF1-B2E5-23EFB0AA264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62.46</c:v>
                </c:pt>
                <c:pt idx="1">
                  <c:v>62.01</c:v>
                </c:pt>
                <c:pt idx="2">
                  <c:v>56.88</c:v>
                </c:pt>
                <c:pt idx="3">
                  <c:v>55.23</c:v>
                </c:pt>
                <c:pt idx="4">
                  <c:v>55.68</c:v>
                </c:pt>
              </c:numCache>
            </c:numRef>
          </c:val>
          <c:extLst>
            <c:ext xmlns:c16="http://schemas.microsoft.com/office/drawing/2014/chart" uri="{C3380CC4-5D6E-409C-BE32-E72D297353CC}">
              <c16:uniqueId val="{00000000-A8B5-4635-B86A-51F39B8ED77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A8B5-4635-B86A-51F39B8ED77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96.04</c:v>
                </c:pt>
                <c:pt idx="1">
                  <c:v>96.93</c:v>
                </c:pt>
                <c:pt idx="2">
                  <c:v>97.11</c:v>
                </c:pt>
                <c:pt idx="3">
                  <c:v>97.21</c:v>
                </c:pt>
                <c:pt idx="4">
                  <c:v>97.32</c:v>
                </c:pt>
              </c:numCache>
            </c:numRef>
          </c:val>
          <c:extLst>
            <c:ext xmlns:c16="http://schemas.microsoft.com/office/drawing/2014/chart" uri="{C3380CC4-5D6E-409C-BE32-E72D297353CC}">
              <c16:uniqueId val="{00000000-7EC6-43B9-9E2C-5FA6EFE9AB9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7EC6-43B9-9E2C-5FA6EFE9AB9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48.44</c:v>
                </c:pt>
                <c:pt idx="1">
                  <c:v>47.83</c:v>
                </c:pt>
                <c:pt idx="2">
                  <c:v>48.59</c:v>
                </c:pt>
                <c:pt idx="3">
                  <c:v>101.48</c:v>
                </c:pt>
                <c:pt idx="4">
                  <c:v>101.54</c:v>
                </c:pt>
              </c:numCache>
            </c:numRef>
          </c:val>
          <c:extLst>
            <c:ext xmlns:c16="http://schemas.microsoft.com/office/drawing/2014/chart" uri="{C3380CC4-5D6E-409C-BE32-E72D297353CC}">
              <c16:uniqueId val="{00000000-46FC-44E4-9672-EC05111154E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FC-44E4-9672-EC05111154E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58-4D9D-96CB-30503A24509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58-4D9D-96CB-30503A24509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A3-40A9-812D-A110969A934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A3-40A9-812D-A110969A934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FC-4D3F-A2A3-183892B15FC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FC-4D3F-A2A3-183892B15FC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F6-4E5B-AF18-82FCB3B88BC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F6-4E5B-AF18-82FCB3B88BC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489.55</c:v>
                </c:pt>
                <c:pt idx="1">
                  <c:v>0</c:v>
                </c:pt>
                <c:pt idx="2">
                  <c:v>0</c:v>
                </c:pt>
                <c:pt idx="3">
                  <c:v>0</c:v>
                </c:pt>
                <c:pt idx="4">
                  <c:v>0</c:v>
                </c:pt>
              </c:numCache>
            </c:numRef>
          </c:val>
          <c:extLst>
            <c:ext xmlns:c16="http://schemas.microsoft.com/office/drawing/2014/chart" uri="{C3380CC4-5D6E-409C-BE32-E72D297353CC}">
              <c16:uniqueId val="{00000000-3FA0-4B1D-94C9-372293D7A00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3FA0-4B1D-94C9-372293D7A00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69.010000000000005</c:v>
                </c:pt>
                <c:pt idx="1">
                  <c:v>58.94</c:v>
                </c:pt>
                <c:pt idx="2">
                  <c:v>57.48</c:v>
                </c:pt>
                <c:pt idx="3">
                  <c:v>91.62</c:v>
                </c:pt>
                <c:pt idx="4">
                  <c:v>91.09</c:v>
                </c:pt>
              </c:numCache>
            </c:numRef>
          </c:val>
          <c:extLst>
            <c:ext xmlns:c16="http://schemas.microsoft.com/office/drawing/2014/chart" uri="{C3380CC4-5D6E-409C-BE32-E72D297353CC}">
              <c16:uniqueId val="{00000000-CFBD-4A83-9DE1-878A1F6BAF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CFBD-4A83-9DE1-878A1F6BAF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196.98</c:v>
                </c:pt>
                <c:pt idx="1">
                  <c:v>246.07</c:v>
                </c:pt>
                <c:pt idx="2">
                  <c:v>254.37</c:v>
                </c:pt>
                <c:pt idx="3">
                  <c:v>170.21</c:v>
                </c:pt>
                <c:pt idx="4">
                  <c:v>175.48</c:v>
                </c:pt>
              </c:numCache>
            </c:numRef>
          </c:val>
          <c:extLst>
            <c:ext xmlns:c16="http://schemas.microsoft.com/office/drawing/2014/chart" uri="{C3380CC4-5D6E-409C-BE32-E72D297353CC}">
              <c16:uniqueId val="{00000000-8D58-4B0E-B068-F814EEC4922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8D58-4B0E-B068-F814EEC4922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A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天栄村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5692</v>
      </c>
      <c r="AM8" s="68"/>
      <c r="AN8" s="68"/>
      <c r="AO8" s="68"/>
      <c r="AP8" s="68"/>
      <c r="AQ8" s="68"/>
      <c r="AR8" s="68"/>
      <c r="AS8" s="68"/>
      <c r="AT8" s="67">
        <f>データ!T6</f>
        <v>225.52</v>
      </c>
      <c r="AU8" s="67"/>
      <c r="AV8" s="67"/>
      <c r="AW8" s="67"/>
      <c r="AX8" s="67"/>
      <c r="AY8" s="67"/>
      <c r="AZ8" s="67"/>
      <c r="BA8" s="67"/>
      <c r="BB8" s="67">
        <f>データ!U6</f>
        <v>25.24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70.08</v>
      </c>
      <c r="Q10" s="67"/>
      <c r="R10" s="67"/>
      <c r="S10" s="67"/>
      <c r="T10" s="67"/>
      <c r="U10" s="67"/>
      <c r="V10" s="67"/>
      <c r="W10" s="67">
        <f>データ!Q6</f>
        <v>97.68</v>
      </c>
      <c r="X10" s="67"/>
      <c r="Y10" s="67"/>
      <c r="Z10" s="67"/>
      <c r="AA10" s="67"/>
      <c r="AB10" s="67"/>
      <c r="AC10" s="67"/>
      <c r="AD10" s="68">
        <f>データ!R6</f>
        <v>3780</v>
      </c>
      <c r="AE10" s="68"/>
      <c r="AF10" s="68"/>
      <c r="AG10" s="68"/>
      <c r="AH10" s="68"/>
      <c r="AI10" s="68"/>
      <c r="AJ10" s="68"/>
      <c r="AK10" s="2"/>
      <c r="AL10" s="68">
        <f>データ!V6</f>
        <v>3958</v>
      </c>
      <c r="AM10" s="68"/>
      <c r="AN10" s="68"/>
      <c r="AO10" s="68"/>
      <c r="AP10" s="68"/>
      <c r="AQ10" s="68"/>
      <c r="AR10" s="68"/>
      <c r="AS10" s="68"/>
      <c r="AT10" s="67">
        <f>データ!W6</f>
        <v>3.53</v>
      </c>
      <c r="AU10" s="67"/>
      <c r="AV10" s="67"/>
      <c r="AW10" s="67"/>
      <c r="AX10" s="67"/>
      <c r="AY10" s="67"/>
      <c r="AZ10" s="67"/>
      <c r="BA10" s="67"/>
      <c r="BB10" s="67">
        <f>データ!X6</f>
        <v>1121.25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43</v>
      </c>
      <c r="O86" s="26" t="str">
        <f>データ!EO6</f>
        <v>【0.02】</v>
      </c>
    </row>
  </sheetData>
  <sheetProtection algorithmName="SHA-512" hashValue="1Ivb59z92k39+B66O7ghlooN05ZjBfFNzc1mYLk8leImUOO+NyCsTiKz3f/mw+IqvtkgSijFpiE35oImubUJDg==" saltValue="ibriqapWXFfbFi0xIzEM3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73440</v>
      </c>
      <c r="D6" s="33">
        <f t="shared" si="3"/>
        <v>47</v>
      </c>
      <c r="E6" s="33">
        <f t="shared" si="3"/>
        <v>17</v>
      </c>
      <c r="F6" s="33">
        <f t="shared" si="3"/>
        <v>5</v>
      </c>
      <c r="G6" s="33">
        <f t="shared" si="3"/>
        <v>0</v>
      </c>
      <c r="H6" s="33" t="str">
        <f t="shared" si="3"/>
        <v>福島県　天栄村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70.08</v>
      </c>
      <c r="Q6" s="34">
        <f t="shared" si="3"/>
        <v>97.68</v>
      </c>
      <c r="R6" s="34">
        <f t="shared" si="3"/>
        <v>3780</v>
      </c>
      <c r="S6" s="34">
        <f t="shared" si="3"/>
        <v>5692</v>
      </c>
      <c r="T6" s="34">
        <f t="shared" si="3"/>
        <v>225.52</v>
      </c>
      <c r="U6" s="34">
        <f t="shared" si="3"/>
        <v>25.24</v>
      </c>
      <c r="V6" s="34">
        <f t="shared" si="3"/>
        <v>3958</v>
      </c>
      <c r="W6" s="34">
        <f t="shared" si="3"/>
        <v>3.53</v>
      </c>
      <c r="X6" s="34">
        <f t="shared" si="3"/>
        <v>1121.25</v>
      </c>
      <c r="Y6" s="35">
        <f>IF(Y7="",NA(),Y7)</f>
        <v>48.44</v>
      </c>
      <c r="Z6" s="35">
        <f t="shared" ref="Z6:AH6" si="4">IF(Z7="",NA(),Z7)</f>
        <v>47.83</v>
      </c>
      <c r="AA6" s="35">
        <f t="shared" si="4"/>
        <v>48.59</v>
      </c>
      <c r="AB6" s="35">
        <f t="shared" si="4"/>
        <v>101.48</v>
      </c>
      <c r="AC6" s="35">
        <f t="shared" si="4"/>
        <v>101.54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489.55</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69.010000000000005</v>
      </c>
      <c r="BR6" s="35">
        <f t="shared" ref="BR6:BZ6" si="8">IF(BR7="",NA(),BR7)</f>
        <v>58.94</v>
      </c>
      <c r="BS6" s="35">
        <f t="shared" si="8"/>
        <v>57.48</v>
      </c>
      <c r="BT6" s="35">
        <f t="shared" si="8"/>
        <v>91.62</v>
      </c>
      <c r="BU6" s="35">
        <f t="shared" si="8"/>
        <v>91.09</v>
      </c>
      <c r="BV6" s="35">
        <f t="shared" si="8"/>
        <v>50.82</v>
      </c>
      <c r="BW6" s="35">
        <f t="shared" si="8"/>
        <v>52.19</v>
      </c>
      <c r="BX6" s="35">
        <f t="shared" si="8"/>
        <v>55.32</v>
      </c>
      <c r="BY6" s="35">
        <f t="shared" si="8"/>
        <v>59.8</v>
      </c>
      <c r="BZ6" s="35">
        <f t="shared" si="8"/>
        <v>57.77</v>
      </c>
      <c r="CA6" s="34" t="str">
        <f>IF(CA7="","",IF(CA7="-","【-】","【"&amp;SUBSTITUTE(TEXT(CA7,"#,##0.00"),"-","△")&amp;"】"))</f>
        <v>【59.51】</v>
      </c>
      <c r="CB6" s="35">
        <f>IF(CB7="",NA(),CB7)</f>
        <v>196.98</v>
      </c>
      <c r="CC6" s="35">
        <f t="shared" ref="CC6:CK6" si="9">IF(CC7="",NA(),CC7)</f>
        <v>246.07</v>
      </c>
      <c r="CD6" s="35">
        <f t="shared" si="9"/>
        <v>254.37</v>
      </c>
      <c r="CE6" s="35">
        <f t="shared" si="9"/>
        <v>170.21</v>
      </c>
      <c r="CF6" s="35">
        <f t="shared" si="9"/>
        <v>175.48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62.46</v>
      </c>
      <c r="CN6" s="35">
        <f t="shared" ref="CN6:CV6" si="10">IF(CN7="",NA(),CN7)</f>
        <v>62.01</v>
      </c>
      <c r="CO6" s="35">
        <f t="shared" si="10"/>
        <v>56.88</v>
      </c>
      <c r="CP6" s="35">
        <f t="shared" si="10"/>
        <v>55.23</v>
      </c>
      <c r="CQ6" s="35">
        <f t="shared" si="10"/>
        <v>55.68</v>
      </c>
      <c r="CR6" s="35">
        <f t="shared" si="10"/>
        <v>53.24</v>
      </c>
      <c r="CS6" s="35">
        <f t="shared" si="10"/>
        <v>52.31</v>
      </c>
      <c r="CT6" s="35">
        <f t="shared" si="10"/>
        <v>60.65</v>
      </c>
      <c r="CU6" s="35">
        <f t="shared" si="10"/>
        <v>51.75</v>
      </c>
      <c r="CV6" s="35">
        <f t="shared" si="10"/>
        <v>50.68</v>
      </c>
      <c r="CW6" s="34" t="str">
        <f>IF(CW7="","",IF(CW7="-","【-】","【"&amp;SUBSTITUTE(TEXT(CW7,"#,##0.00"),"-","△")&amp;"】"))</f>
        <v>【52.23】</v>
      </c>
      <c r="CX6" s="35">
        <f>IF(CX7="",NA(),CX7)</f>
        <v>96.04</v>
      </c>
      <c r="CY6" s="35">
        <f t="shared" ref="CY6:DG6" si="11">IF(CY7="",NA(),CY7)</f>
        <v>96.93</v>
      </c>
      <c r="CZ6" s="35">
        <f t="shared" si="11"/>
        <v>97.11</v>
      </c>
      <c r="DA6" s="35">
        <f t="shared" si="11"/>
        <v>97.21</v>
      </c>
      <c r="DB6" s="35">
        <f t="shared" si="11"/>
        <v>97.32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73440</v>
      </c>
      <c r="D7" s="37">
        <v>47</v>
      </c>
      <c r="E7" s="37">
        <v>17</v>
      </c>
      <c r="F7" s="37">
        <v>5</v>
      </c>
      <c r="G7" s="37">
        <v>0</v>
      </c>
      <c r="H7" s="37" t="s">
        <v>98</v>
      </c>
      <c r="I7" s="37" t="s">
        <v>99</v>
      </c>
      <c r="J7" s="37" t="s">
        <v>100</v>
      </c>
      <c r="K7" s="37" t="s">
        <v>101</v>
      </c>
      <c r="L7" s="37" t="s">
        <v>102</v>
      </c>
      <c r="M7" s="37" t="s">
        <v>103</v>
      </c>
      <c r="N7" s="38" t="s">
        <v>104</v>
      </c>
      <c r="O7" s="38" t="s">
        <v>105</v>
      </c>
      <c r="P7" s="38">
        <v>70.08</v>
      </c>
      <c r="Q7" s="38">
        <v>97.68</v>
      </c>
      <c r="R7" s="38">
        <v>3780</v>
      </c>
      <c r="S7" s="38">
        <v>5692</v>
      </c>
      <c r="T7" s="38">
        <v>225.52</v>
      </c>
      <c r="U7" s="38">
        <v>25.24</v>
      </c>
      <c r="V7" s="38">
        <v>3958</v>
      </c>
      <c r="W7" s="38">
        <v>3.53</v>
      </c>
      <c r="X7" s="38">
        <v>1121.25</v>
      </c>
      <c r="Y7" s="38">
        <v>48.44</v>
      </c>
      <c r="Z7" s="38">
        <v>47.83</v>
      </c>
      <c r="AA7" s="38">
        <v>48.59</v>
      </c>
      <c r="AB7" s="38">
        <v>101.48</v>
      </c>
      <c r="AC7" s="38">
        <v>101.54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489.55</v>
      </c>
      <c r="BG7" s="38">
        <v>0</v>
      </c>
      <c r="BH7" s="38">
        <v>0</v>
      </c>
      <c r="BI7" s="38">
        <v>0</v>
      </c>
      <c r="BJ7" s="38">
        <v>0</v>
      </c>
      <c r="BK7" s="38">
        <v>1044.8</v>
      </c>
      <c r="BL7" s="38">
        <v>1081.8</v>
      </c>
      <c r="BM7" s="38">
        <v>974.93</v>
      </c>
      <c r="BN7" s="38">
        <v>855.8</v>
      </c>
      <c r="BO7" s="38">
        <v>789.46</v>
      </c>
      <c r="BP7" s="38">
        <v>747.76</v>
      </c>
      <c r="BQ7" s="38">
        <v>69.010000000000005</v>
      </c>
      <c r="BR7" s="38">
        <v>58.94</v>
      </c>
      <c r="BS7" s="38">
        <v>57.48</v>
      </c>
      <c r="BT7" s="38">
        <v>91.62</v>
      </c>
      <c r="BU7" s="38">
        <v>91.09</v>
      </c>
      <c r="BV7" s="38">
        <v>50.82</v>
      </c>
      <c r="BW7" s="38">
        <v>52.19</v>
      </c>
      <c r="BX7" s="38">
        <v>55.32</v>
      </c>
      <c r="BY7" s="38">
        <v>59.8</v>
      </c>
      <c r="BZ7" s="38">
        <v>57.77</v>
      </c>
      <c r="CA7" s="38">
        <v>59.51</v>
      </c>
      <c r="CB7" s="38">
        <v>196.98</v>
      </c>
      <c r="CC7" s="38">
        <v>246.07</v>
      </c>
      <c r="CD7" s="38">
        <v>254.37</v>
      </c>
      <c r="CE7" s="38">
        <v>170.21</v>
      </c>
      <c r="CF7" s="38">
        <v>175.48</v>
      </c>
      <c r="CG7" s="38">
        <v>300.52</v>
      </c>
      <c r="CH7" s="38">
        <v>296.14</v>
      </c>
      <c r="CI7" s="38">
        <v>283.17</v>
      </c>
      <c r="CJ7" s="38">
        <v>263.76</v>
      </c>
      <c r="CK7" s="38">
        <v>274.35000000000002</v>
      </c>
      <c r="CL7" s="38">
        <v>261.45999999999998</v>
      </c>
      <c r="CM7" s="38">
        <v>62.46</v>
      </c>
      <c r="CN7" s="38">
        <v>62.01</v>
      </c>
      <c r="CO7" s="38">
        <v>56.88</v>
      </c>
      <c r="CP7" s="38">
        <v>55.23</v>
      </c>
      <c r="CQ7" s="38">
        <v>55.68</v>
      </c>
      <c r="CR7" s="38">
        <v>53.24</v>
      </c>
      <c r="CS7" s="38">
        <v>52.31</v>
      </c>
      <c r="CT7" s="38">
        <v>60.65</v>
      </c>
      <c r="CU7" s="38">
        <v>51.75</v>
      </c>
      <c r="CV7" s="38">
        <v>50.68</v>
      </c>
      <c r="CW7" s="38">
        <v>52.23</v>
      </c>
      <c r="CX7" s="38">
        <v>96.04</v>
      </c>
      <c r="CY7" s="38">
        <v>96.93</v>
      </c>
      <c r="CZ7" s="38">
        <v>97.11</v>
      </c>
      <c r="DA7" s="38">
        <v>97.21</v>
      </c>
      <c r="DB7" s="38">
        <v>97.32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地域整備09</cp:lastModifiedBy>
  <dcterms:created xsi:type="dcterms:W3CDTF">2019-12-05T05:16:56Z</dcterms:created>
  <dcterms:modified xsi:type="dcterms:W3CDTF">2020-01-22T10:56:26Z</dcterms:modified>
  <cp:category/>
</cp:coreProperties>
</file>