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lgfs01\kensetsu\水道\上水道係\027経営比較分析表\R01\"/>
    </mc:Choice>
  </mc:AlternateContent>
  <workbookProtection workbookAlgorithmName="SHA-512" workbookHashValue="ZUW/fGwQgdRKAK7ANmxAHE2WEnGMn+SkCZYyZo9rQTDL079xw63RmiHRLB2VXl9TsQ0cZjSRpWRXxfboqpmoKg==" workbookSaltValue="LJeaHOnQEa0P9RiD3KeGXg=="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<sst xmlns="http://schemas.openxmlformats.org/spreadsheetml/2006/main" count="225" uniqueCount="112">
  <si>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</si>
  <si>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</si>
  <si>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</si>
  <si>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</si>
  <si>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</si>
  <si>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</si>
  <si>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</si>
  <si>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</si>
  <si>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</si>
  <si>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</si>
  <si>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</si>
  <si>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</si>
  <si>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</si>
  <si>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</si>
  <si>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</si>
  <si>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</si>
  <si>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</si>
  <si>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</si>
  <si>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</si>
  <si>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</si>
  <si>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</si>
  <si>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</si>
  <si>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</si>
  <si>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</si>
  <si>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</si>
  <si>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</si>
  <si>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</si>
  <si>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</si>
  <si>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</si>
  <si>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</si>
  <si>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</si>
  <si>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</si>
  <si>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</si>
  <si>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</si>
  <si>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</si>
  <si>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</si>
  <si>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</si>
  <si>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</si>
  <si>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</si>
  <si>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</si>
  <si>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</si>
  <si>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</si>
  <si>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</si>
  <si>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</si>
  <si>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</si>
  <si>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</si>
  <si>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</si>
  <si>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</si>
  <si>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</si>
  <si>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</si>
  <si>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</si>
  <si>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</si>
  <si>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</si>
  <si>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</si>
  <si>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</si>
  <si>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</si>
  <si>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</si>
  <si>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</si>
  <si>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</si>
  <si>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</si>
  <si>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</si>
  <si>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</si>
  <si>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</si>
  <si>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</si>
  <si>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</si>
  <si>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</si>
  <si>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</si>
  <si>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</si>
  <si>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</si>
  <si>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</si>
  <si>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</si>
  <si>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</si>
  <si>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</si>
  <si>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</si>
  <si>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</si>
  <si>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</si>
  <si>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</si>
  <si>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</si>
  <si>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</si>
  <si>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</si>
  <si>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</si>
  <si>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</si>
  <si>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</si>
  <si>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</si>
  <si>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</si>
  <si>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</si>
  <si>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</si>
  <si>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</si>
  <si>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</si>
  <si>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</si>
  <si>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</si>
  <si>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</si>
  <si>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</si>
  <si>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</si>
  <si>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</si>
  <si>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</si>
  <si>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</si>
  <si>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</si>
  <si>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</si>
  <si>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</si>
  <si>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</si>
  <si>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</si>
  <si>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</si>
  <si>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</si>
  <si>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</si>
  <si>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</si>
  <si>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</si>
  <si>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</si>
  <si>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</si>
  <si>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昭和50年～60年代にかけて布設した水道管が多く、更新時期が間近に迫っています。
　水道管漏水が多い箇所について平成27年度から平成28年度にかけ一部更新を実施しています。</t>
    <phoneticPr fontId="4"/>
  </si>
  <si>
    <t>経営に関しては、企業債残高が少額なことから逼迫した状態には無いものの、今後の施設更新時期到来を考えると財源不足となることは確実であります。
　このことから、今後の収入（給水収益等）と費用（維持管理費・老朽管更新工事費）を総合的に検証し、料金設定の妥当性・管路更新時期とその費用について検討が必要になります。</t>
    <rPh sb="145" eb="147">
      <t>ヒツヨウ</t>
    </rPh>
    <phoneticPr fontId="4"/>
  </si>
  <si>
    <t>　①収益的収支比率については、100%を若干下回っていますが比率が98％と類似団体と比べて高水準であることや、⑤料金回収率についても類似団体を上回り高水準であることから、経営については安定していると判断していますが、一般会計からの繰入金もあることから、維持管理費の見直しや費用削減を行い、料金改定の必要性についても今後検討する必要があります。
　湯本第２配水池関連に充てるため企業債の借入を実施しました。現段階では企業債の借入予定はありませんが、今後借入が必要になった際には、借入額など十分な検討が必要になります。
　給水人口の減少等により⑦施設利用率については低い状況にありますが、簡易水道の水源がすべて気象状況に左右される湧水であること、給水区域の立地条件、季節により需要量に変動があることなどを考慮しますと、やむを得ないものと考えています。更なる効率的な運営となるよう施設配置も含め検討が必要と考えます。
　料金に直結する⑧有収率が類似団体平均値より高い水準であるため、施設管理等が健全であることがわかります。これらを持続できるよう今後も管理を徹底します。</t>
    <rPh sb="20" eb="22">
      <t>ジャッカン</t>
    </rPh>
    <rPh sb="22" eb="24">
      <t>シタマワ</t>
    </rPh>
    <rPh sb="30" eb="32">
      <t>ヒリツ</t>
    </rPh>
    <rPh sb="42" eb="43">
      <t>クラ</t>
    </rPh>
    <rPh sb="45" eb="48">
      <t>コウスイジュン</t>
    </rPh>
    <rPh sb="71" eb="73">
      <t>ウワマワ</t>
    </rPh>
    <rPh sb="99" eb="101">
      <t>ハンダン</t>
    </rPh>
    <rPh sb="132" eb="134">
      <t>ミナオ</t>
    </rPh>
    <rPh sb="141" eb="142">
      <t>オコナ</t>
    </rPh>
    <rPh sb="144" eb="146">
      <t>リョウキン</t>
    </rPh>
    <rPh sb="146" eb="148">
      <t>カイテイ</t>
    </rPh>
    <rPh sb="149" eb="152">
      <t>ヒツヨウセイ</t>
    </rPh>
    <rPh sb="157" eb="159">
      <t>コンゴ</t>
    </rPh>
    <rPh sb="159" eb="161">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</si>
</sst>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
                  <c:v>0</c:v>
                </c:pt>
                <c:pt idx="1">
                  <c:v>4.0999999999999996</c:v>
                </c:pt>
                <c:pt idx="2">
                  <c:v>3.93</c:v>
                </c:pt>
                <c:pt idx="3" formatCode="#,##0.00;&quot;△&quot;#,##0.00">
                  <c:v>0</c:v>
                </c:pt>
                <c:pt idx="4" formatCode="#,##0.00;&quot;△&quot;#,##0.00">
                  <c:v>0</c:v>
                </c:pt>
              </c:numCache>
            </c:numRef>
          </c:val>
          <c:extLst>
            <c:ext xmlns:c16="http://schemas.microsoft.com/office/drawing/2014/chart" uri="{C3380CC4-5D6E-409C-BE32-E72D297353CC}">
              <c16:uniqueId val="{00000000-F941-4208-A8A8-BFE18DE46917}"/>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0.91</c:v>
                </c:pt>
                <c:pt idx="1">
                  <c:v>1.26</c:v>
                </c:pt>
                <c:pt idx="2">
                  <c:v>0.78</c:v>
                </c:pt>
                <c:pt idx="3">
                  <c:v>0.56999999999999995</c:v>
                </c:pt>
                <c:pt idx="4">
                  <c:v>0.62</c:v>
                </c:pt>
              </c:numCache>
            </c:numRef>
          </c:val>
          <c:smooth val="0"/>
          <c:extLst>
            <c:ext xmlns:c16="http://schemas.microsoft.com/office/drawing/2014/chart" uri="{C3380CC4-5D6E-409C-BE32-E72D297353CC}">
              <c16:uniqueId val="{00000001-F941-4208-A8A8-BFE18DE46917}"/>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25.76</c:v>
                </c:pt>
                <c:pt idx="1">
                  <c:v>26.01</c:v>
                </c:pt>
                <c:pt idx="2">
                  <c:v>26.92</c:v>
                </c:pt>
                <c:pt idx="3">
                  <c:v>25.11</c:v>
                </c:pt>
                <c:pt idx="4">
                  <c:v>25.38</c:v>
                </c:pt>
              </c:numCache>
            </c:numRef>
          </c:val>
          <c:extLst>
            <c:ext xmlns:c16="http://schemas.microsoft.com/office/drawing/2014/chart" uri="{C3380CC4-5D6E-409C-BE32-E72D297353CC}">
              <c16:uniqueId val="{00000000-1AA9-449E-85EC-BB9B5CAE068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48.36</c:v>
                </c:pt>
                <c:pt idx="1">
                  <c:v>48.7</c:v>
                </c:pt>
                <c:pt idx="2">
                  <c:v>46.9</c:v>
                </c:pt>
                <c:pt idx="3">
                  <c:v>47.95</c:v>
                </c:pt>
                <c:pt idx="4">
                  <c:v>48.26</c:v>
                </c:pt>
              </c:numCache>
            </c:numRef>
          </c:val>
          <c:smooth val="0"/>
          <c:extLst>
            <c:ext xmlns:c16="http://schemas.microsoft.com/office/drawing/2014/chart" uri="{C3380CC4-5D6E-409C-BE32-E72D297353CC}">
              <c16:uniqueId val="{00000001-1AA9-449E-85EC-BB9B5CAE068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87.25</c:v>
                </c:pt>
                <c:pt idx="1">
                  <c:v>87.25</c:v>
                </c:pt>
                <c:pt idx="2">
                  <c:v>87.25</c:v>
                </c:pt>
                <c:pt idx="3">
                  <c:v>87.26</c:v>
                </c:pt>
                <c:pt idx="4">
                  <c:v>87.26</c:v>
                </c:pt>
              </c:numCache>
            </c:numRef>
          </c:val>
          <c:extLst>
            <c:ext xmlns:c16="http://schemas.microsoft.com/office/drawing/2014/chart" uri="{C3380CC4-5D6E-409C-BE32-E72D297353CC}">
              <c16:uniqueId val="{00000000-07E5-493F-A147-529F156B0FF2}"/>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75.239999999999995</c:v>
                </c:pt>
                <c:pt idx="1">
                  <c:v>74.959999999999994</c:v>
                </c:pt>
                <c:pt idx="2">
                  <c:v>74.63</c:v>
                </c:pt>
                <c:pt idx="3">
                  <c:v>74.900000000000006</c:v>
                </c:pt>
                <c:pt idx="4">
                  <c:v>72.72</c:v>
                </c:pt>
              </c:numCache>
            </c:numRef>
          </c:val>
          <c:smooth val="0"/>
          <c:extLst>
            <c:ext xmlns:c16="http://schemas.microsoft.com/office/drawing/2014/chart" uri="{C3380CC4-5D6E-409C-BE32-E72D297353CC}">
              <c16:uniqueId val="{00000001-07E5-493F-A147-529F156B0FF2}"/>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145.87</c:v>
                </c:pt>
                <c:pt idx="1">
                  <c:v>106.99</c:v>
                </c:pt>
                <c:pt idx="2">
                  <c:v>106.96</c:v>
                </c:pt>
                <c:pt idx="3">
                  <c:v>105.79</c:v>
                </c:pt>
                <c:pt idx="4">
                  <c:v>98.31</c:v>
                </c:pt>
              </c:numCache>
            </c:numRef>
          </c:val>
          <c:extLst>
            <c:ext xmlns:c16="http://schemas.microsoft.com/office/drawing/2014/chart" uri="{C3380CC4-5D6E-409C-BE32-E72D297353CC}">
              <c16:uniqueId val="{00000000-D38E-4E9D-A169-FEDFB8005F1D}"/>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73.06</c:v>
                </c:pt>
                <c:pt idx="1">
                  <c:v>72.03</c:v>
                </c:pt>
                <c:pt idx="2">
                  <c:v>72.11</c:v>
                </c:pt>
                <c:pt idx="3">
                  <c:v>74.05</c:v>
                </c:pt>
                <c:pt idx="4">
                  <c:v>73.25</c:v>
                </c:pt>
              </c:numCache>
            </c:numRef>
          </c:val>
          <c:smooth val="0"/>
          <c:extLst>
            <c:ext xmlns:c16="http://schemas.microsoft.com/office/drawing/2014/chart" uri="{C3380CC4-5D6E-409C-BE32-E72D297353CC}">
              <c16:uniqueId val="{00000001-D38E-4E9D-A169-FEDFB8005F1D}"/>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95-49FC-B1C7-FA4310910CE1}"/>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95-49FC-B1C7-FA4310910CE1}"/>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15-4AD8-8C69-FE060E6CD74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15-4AD8-8C69-FE060E6CD74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11-457C-B41F-E22347078813}"/>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11-457C-B41F-E22347078813}"/>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80-4885-9000-21673DF9FE8D}"/>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80-4885-9000-21673DF9FE8D}"/>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0</c:v>
                </c:pt>
                <c:pt idx="1">
                  <c:v>0</c:v>
                </c:pt>
                <c:pt idx="2" formatCode="#,##0.00;&quot;△&quot;#,##0.00;&quot;-&quot;">
                  <c:v>701.47</c:v>
                </c:pt>
                <c:pt idx="3" formatCode="#,##0.00;&quot;△&quot;#,##0.00;&quot;-&quot;">
                  <c:v>985.65</c:v>
                </c:pt>
                <c:pt idx="4" formatCode="#,##0.00;&quot;△&quot;#,##0.00;&quot;-&quot;">
                  <c:v>1051.2</c:v>
                </c:pt>
              </c:numCache>
            </c:numRef>
          </c:val>
          <c:extLst>
            <c:ext xmlns:c16="http://schemas.microsoft.com/office/drawing/2014/chart" uri="{C3380CC4-5D6E-409C-BE32-E72D297353CC}">
              <c16:uniqueId val="{00000000-B05A-49D5-B6E3-891A6A54F193}"/>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1486.62</c:v>
                </c:pt>
                <c:pt idx="1">
                  <c:v>1510.14</c:v>
                </c:pt>
                <c:pt idx="2">
                  <c:v>1595.62</c:v>
                </c:pt>
                <c:pt idx="3">
                  <c:v>1302.33</c:v>
                </c:pt>
                <c:pt idx="4">
                  <c:v>1274.21</c:v>
                </c:pt>
              </c:numCache>
            </c:numRef>
          </c:val>
          <c:smooth val="0"/>
          <c:extLst>
            <c:ext xmlns:c16="http://schemas.microsoft.com/office/drawing/2014/chart" uri="{C3380CC4-5D6E-409C-BE32-E72D297353CC}">
              <c16:uniqueId val="{00000001-B05A-49D5-B6E3-891A6A54F193}"/>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96.69</c:v>
                </c:pt>
                <c:pt idx="1">
                  <c:v>62.28</c:v>
                </c:pt>
                <c:pt idx="2">
                  <c:v>106.66</c:v>
                </c:pt>
                <c:pt idx="3">
                  <c:v>101.74</c:v>
                </c:pt>
                <c:pt idx="4">
                  <c:v>92.08</c:v>
                </c:pt>
              </c:numCache>
            </c:numRef>
          </c:val>
          <c:extLst>
            <c:ext xmlns:c16="http://schemas.microsoft.com/office/drawing/2014/chart" uri="{C3380CC4-5D6E-409C-BE32-E72D297353CC}">
              <c16:uniqueId val="{00000000-B7C3-41DD-AAAD-156DCE995994}"/>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24.39</c:v>
                </c:pt>
                <c:pt idx="1">
                  <c:v>22.67</c:v>
                </c:pt>
                <c:pt idx="2">
                  <c:v>37.92</c:v>
                </c:pt>
                <c:pt idx="3">
                  <c:v>40.89</c:v>
                </c:pt>
                <c:pt idx="4">
                  <c:v>41.25</c:v>
                </c:pt>
              </c:numCache>
            </c:numRef>
          </c:val>
          <c:smooth val="0"/>
          <c:extLst>
            <c:ext xmlns:c16="http://schemas.microsoft.com/office/drawing/2014/chart" uri="{C3380CC4-5D6E-409C-BE32-E72D297353CC}">
              <c16:uniqueId val="{00000001-B7C3-41DD-AAAD-156DCE995994}"/>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167.56</c:v>
                </c:pt>
                <c:pt idx="1">
                  <c:v>264.07</c:v>
                </c:pt>
                <c:pt idx="2">
                  <c:v>143.87</c:v>
                </c:pt>
                <c:pt idx="3">
                  <c:v>165.35</c:v>
                </c:pt>
                <c:pt idx="4">
                  <c:v>169.51</c:v>
                </c:pt>
              </c:numCache>
            </c:numRef>
          </c:val>
          <c:extLst>
            <c:ext xmlns:c16="http://schemas.microsoft.com/office/drawing/2014/chart" uri="{C3380CC4-5D6E-409C-BE32-E72D297353CC}">
              <c16:uniqueId val="{00000000-9B54-4543-8209-339997D03F10}"/>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734.18</c:v>
                </c:pt>
                <c:pt idx="1">
                  <c:v>789.62</c:v>
                </c:pt>
                <c:pt idx="2">
                  <c:v>423.18</c:v>
                </c:pt>
                <c:pt idx="3">
                  <c:v>383.2</c:v>
                </c:pt>
                <c:pt idx="4">
                  <c:v>383.25</c:v>
                </c:pt>
              </c:numCache>
            </c:numRef>
          </c:val>
          <c:smooth val="0"/>
          <c:extLst>
            <c:ext xmlns:c16="http://schemas.microsoft.com/office/drawing/2014/chart" uri="{C3380CC4-5D6E-409C-BE32-E72D297353CC}">
              <c16:uniqueId val="{00000001-9B54-4543-8209-339997D03F10}"/>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A31" zoomScaleNormal="100" workbookViewId="0">
      <selection activeCell="CC24" sqref="CC2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天栄村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49" t="str">
        <f>データ!$M$6</f>
        <v>非設置</v>
      </c>
      <c r="AE8" s="49"/>
      <c r="AF8" s="49"/>
      <c r="AG8" s="49"/>
      <c r="AH8" s="49"/>
      <c r="AI8" s="49"/>
      <c r="AJ8" s="49"/>
      <c r="AK8" s="2"/>
      <c r="AL8" s="50">
        <f>データ!$R$6</f>
        <v>5692</v>
      </c>
      <c r="AM8" s="50"/>
      <c r="AN8" s="50"/>
      <c r="AO8" s="50"/>
      <c r="AP8" s="50"/>
      <c r="AQ8" s="50"/>
      <c r="AR8" s="50"/>
      <c r="AS8" s="50"/>
      <c r="AT8" s="46">
        <f>データ!$S$6</f>
        <v>225.52</v>
      </c>
      <c r="AU8" s="46"/>
      <c r="AV8" s="46"/>
      <c r="AW8" s="46"/>
      <c r="AX8" s="46"/>
      <c r="AY8" s="46"/>
      <c r="AZ8" s="46"/>
      <c r="BA8" s="46"/>
      <c r="BB8" s="46">
        <f>データ!$T$6</f>
        <v>25.24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7.37</v>
      </c>
      <c r="Q10" s="46"/>
      <c r="R10" s="46"/>
      <c r="S10" s="46"/>
      <c r="T10" s="46"/>
      <c r="U10" s="46"/>
      <c r="V10" s="46"/>
      <c r="W10" s="50">
        <f>データ!$Q$6</f>
        <v>2510</v>
      </c>
      <c r="X10" s="50"/>
      <c r="Y10" s="50"/>
      <c r="Z10" s="50"/>
      <c r="AA10" s="50"/>
      <c r="AB10" s="50"/>
      <c r="AC10" s="50"/>
      <c r="AD10" s="2"/>
      <c r="AE10" s="2"/>
      <c r="AF10" s="2"/>
      <c r="AG10" s="2"/>
      <c r="AH10" s="2"/>
      <c r="AI10" s="2"/>
      <c r="AJ10" s="2"/>
      <c r="AK10" s="2"/>
      <c r="AL10" s="50">
        <f>データ!$U$6</f>
        <v>416</v>
      </c>
      <c r="AM10" s="50"/>
      <c r="AN10" s="50"/>
      <c r="AO10" s="50"/>
      <c r="AP10" s="50"/>
      <c r="AQ10" s="50"/>
      <c r="AR10" s="50"/>
      <c r="AS10" s="50"/>
      <c r="AT10" s="46">
        <f>データ!$V$6</f>
        <v>3.38</v>
      </c>
      <c r="AU10" s="46"/>
      <c r="AV10" s="46"/>
      <c r="AW10" s="46"/>
      <c r="AX10" s="46"/>
      <c r="AY10" s="46"/>
      <c r="AZ10" s="46"/>
      <c r="BA10" s="46"/>
      <c r="BB10" s="46">
        <f>データ!$W$6</f>
        <v>123.08</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111</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109</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110</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41</v>
      </c>
      <c r="N85" s="27" t="s">
        <v>42</v>
      </c>
      <c r="O85" s="27" t="str">
        <f>データ!EN6</f>
        <v>【0.54】</v>
      </c>
    </row>
  </sheetData>
  <sheetProtection algorithmName="SHA-512" hashValue="9pmOOSRRBWkEidQsoY6Z1nZ/2zzxDCX5OoaLPElQzXtEQrnGTdeuttmDy9cpUtw93u5TMlNLRGRycGy37N/mEA==" saltValue="hyNY9IDS+EkhKbdBPHibx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73440</v>
      </c>
      <c r="D6" s="34">
        <f t="shared" si="3"/>
        <v>47</v>
      </c>
      <c r="E6" s="34">
        <f t="shared" si="3"/>
        <v>1</v>
      </c>
      <c r="F6" s="34">
        <f t="shared" si="3"/>
        <v>0</v>
      </c>
      <c r="G6" s="34">
        <f t="shared" si="3"/>
        <v>0</v>
      </c>
      <c r="H6" s="34" t="str">
        <f t="shared" si="3"/>
        <v>福島県　天栄村</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7.37</v>
      </c>
      <c r="Q6" s="35">
        <f t="shared" si="3"/>
        <v>2510</v>
      </c>
      <c r="R6" s="35">
        <f t="shared" si="3"/>
        <v>5692</v>
      </c>
      <c r="S6" s="35">
        <f t="shared" si="3"/>
        <v>225.52</v>
      </c>
      <c r="T6" s="35">
        <f t="shared" si="3"/>
        <v>25.24</v>
      </c>
      <c r="U6" s="35">
        <f t="shared" si="3"/>
        <v>416</v>
      </c>
      <c r="V6" s="35">
        <f t="shared" si="3"/>
        <v>3.38</v>
      </c>
      <c r="W6" s="35">
        <f t="shared" si="3"/>
        <v>123.08</v>
      </c>
      <c r="X6" s="36">
        <f>IF(X7="",NA(),X7)</f>
        <v>145.87</v>
      </c>
      <c r="Y6" s="36">
        <f t="shared" ref="Y6:AG6" si="4">IF(Y7="",NA(),Y7)</f>
        <v>106.99</v>
      </c>
      <c r="Z6" s="36">
        <f t="shared" si="4"/>
        <v>106.96</v>
      </c>
      <c r="AA6" s="36">
        <f t="shared" si="4"/>
        <v>105.79</v>
      </c>
      <c r="AB6" s="36">
        <f t="shared" si="4"/>
        <v>98.31</v>
      </c>
      <c r="AC6" s="36">
        <f t="shared" si="4"/>
        <v>73.06</v>
      </c>
      <c r="AD6" s="36">
        <f t="shared" si="4"/>
        <v>72.03</v>
      </c>
      <c r="AE6" s="36">
        <f t="shared" si="4"/>
        <v>72.11</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5">
        <f>IF(BE7="",NA(),BE7)</f>
        <v>0</v>
      </c>
      <c r="BF6" s="35">
        <f t="shared" ref="BF6:BN6" si="7">IF(BF7="",NA(),BF7)</f>
        <v>0</v>
      </c>
      <c r="BG6" s="36">
        <f t="shared" si="7"/>
        <v>701.47</v>
      </c>
      <c r="BH6" s="36">
        <f t="shared" si="7"/>
        <v>985.65</v>
      </c>
      <c r="BI6" s="36">
        <f t="shared" si="7"/>
        <v>1051.2</v>
      </c>
      <c r="BJ6" s="36">
        <f t="shared" si="7"/>
        <v>1486.62</v>
      </c>
      <c r="BK6" s="36">
        <f t="shared" si="7"/>
        <v>1510.14</v>
      </c>
      <c r="BL6" s="36">
        <f t="shared" si="7"/>
        <v>1595.62</v>
      </c>
      <c r="BM6" s="36">
        <f t="shared" si="7"/>
        <v>1302.33</v>
      </c>
      <c r="BN6" s="36">
        <f t="shared" si="7"/>
        <v>1274.21</v>
      </c>
      <c r="BO6" s="35" t="str">
        <f>IF(BO7="","",IF(BO7="-","【-】","【"&amp;SUBSTITUTE(TEXT(BO7,"#,##0.00"),"-","△")&amp;"】"))</f>
        <v>【1,074.14】</v>
      </c>
      <c r="BP6" s="36">
        <f>IF(BP7="",NA(),BP7)</f>
        <v>96.69</v>
      </c>
      <c r="BQ6" s="36">
        <f t="shared" ref="BQ6:BY6" si="8">IF(BQ7="",NA(),BQ7)</f>
        <v>62.28</v>
      </c>
      <c r="BR6" s="36">
        <f t="shared" si="8"/>
        <v>106.66</v>
      </c>
      <c r="BS6" s="36">
        <f t="shared" si="8"/>
        <v>101.74</v>
      </c>
      <c r="BT6" s="36">
        <f t="shared" si="8"/>
        <v>92.08</v>
      </c>
      <c r="BU6" s="36">
        <f t="shared" si="8"/>
        <v>24.39</v>
      </c>
      <c r="BV6" s="36">
        <f t="shared" si="8"/>
        <v>22.67</v>
      </c>
      <c r="BW6" s="36">
        <f t="shared" si="8"/>
        <v>37.92</v>
      </c>
      <c r="BX6" s="36">
        <f t="shared" si="8"/>
        <v>40.89</v>
      </c>
      <c r="BY6" s="36">
        <f t="shared" si="8"/>
        <v>41.25</v>
      </c>
      <c r="BZ6" s="35" t="str">
        <f>IF(BZ7="","",IF(BZ7="-","【-】","【"&amp;SUBSTITUTE(TEXT(BZ7,"#,##0.00"),"-","△")&amp;"】"))</f>
        <v>【54.36】</v>
      </c>
      <c r="CA6" s="36">
        <f>IF(CA7="",NA(),CA7)</f>
        <v>167.56</v>
      </c>
      <c r="CB6" s="36">
        <f t="shared" ref="CB6:CJ6" si="9">IF(CB7="",NA(),CB7)</f>
        <v>264.07</v>
      </c>
      <c r="CC6" s="36">
        <f t="shared" si="9"/>
        <v>143.87</v>
      </c>
      <c r="CD6" s="36">
        <f t="shared" si="9"/>
        <v>165.35</v>
      </c>
      <c r="CE6" s="36">
        <f t="shared" si="9"/>
        <v>169.51</v>
      </c>
      <c r="CF6" s="36">
        <f t="shared" si="9"/>
        <v>734.18</v>
      </c>
      <c r="CG6" s="36">
        <f t="shared" si="9"/>
        <v>789.62</v>
      </c>
      <c r="CH6" s="36">
        <f t="shared" si="9"/>
        <v>423.18</v>
      </c>
      <c r="CI6" s="36">
        <f t="shared" si="9"/>
        <v>383.2</v>
      </c>
      <c r="CJ6" s="36">
        <f t="shared" si="9"/>
        <v>383.25</v>
      </c>
      <c r="CK6" s="35" t="str">
        <f>IF(CK7="","",IF(CK7="-","【-】","【"&amp;SUBSTITUTE(TEXT(CK7,"#,##0.00"),"-","△")&amp;"】"))</f>
        <v>【296.40】</v>
      </c>
      <c r="CL6" s="36">
        <f>IF(CL7="",NA(),CL7)</f>
        <v>25.76</v>
      </c>
      <c r="CM6" s="36">
        <f t="shared" ref="CM6:CU6" si="10">IF(CM7="",NA(),CM7)</f>
        <v>26.01</v>
      </c>
      <c r="CN6" s="36">
        <f t="shared" si="10"/>
        <v>26.92</v>
      </c>
      <c r="CO6" s="36">
        <f t="shared" si="10"/>
        <v>25.11</v>
      </c>
      <c r="CP6" s="36">
        <f t="shared" si="10"/>
        <v>25.38</v>
      </c>
      <c r="CQ6" s="36">
        <f t="shared" si="10"/>
        <v>48.36</v>
      </c>
      <c r="CR6" s="36">
        <f t="shared" si="10"/>
        <v>48.7</v>
      </c>
      <c r="CS6" s="36">
        <f t="shared" si="10"/>
        <v>46.9</v>
      </c>
      <c r="CT6" s="36">
        <f t="shared" si="10"/>
        <v>47.95</v>
      </c>
      <c r="CU6" s="36">
        <f t="shared" si="10"/>
        <v>48.26</v>
      </c>
      <c r="CV6" s="35" t="str">
        <f>IF(CV7="","",IF(CV7="-","【-】","【"&amp;SUBSTITUTE(TEXT(CV7,"#,##0.00"),"-","△")&amp;"】"))</f>
        <v>【55.95】</v>
      </c>
      <c r="CW6" s="36">
        <f>IF(CW7="",NA(),CW7)</f>
        <v>87.25</v>
      </c>
      <c r="CX6" s="36">
        <f t="shared" ref="CX6:DF6" si="11">IF(CX7="",NA(),CX7)</f>
        <v>87.25</v>
      </c>
      <c r="CY6" s="36">
        <f t="shared" si="11"/>
        <v>87.25</v>
      </c>
      <c r="CZ6" s="36">
        <f t="shared" si="11"/>
        <v>87.26</v>
      </c>
      <c r="DA6" s="36">
        <f t="shared" si="11"/>
        <v>87.26</v>
      </c>
      <c r="DB6" s="36">
        <f t="shared" si="11"/>
        <v>75.239999999999995</v>
      </c>
      <c r="DC6" s="36">
        <f t="shared" si="11"/>
        <v>74.959999999999994</v>
      </c>
      <c r="DD6" s="36">
        <f t="shared" si="11"/>
        <v>74.63</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4.0999999999999996</v>
      </c>
      <c r="EF6" s="36">
        <f t="shared" si="14"/>
        <v>3.93</v>
      </c>
      <c r="EG6" s="35">
        <f t="shared" si="14"/>
        <v>0</v>
      </c>
      <c r="EH6" s="35">
        <f t="shared" si="14"/>
        <v>0</v>
      </c>
      <c r="EI6" s="36">
        <f t="shared" si="14"/>
        <v>0.91</v>
      </c>
      <c r="EJ6" s="36">
        <f t="shared" si="14"/>
        <v>1.26</v>
      </c>
      <c r="EK6" s="36">
        <f t="shared" si="14"/>
        <v>0.78</v>
      </c>
      <c r="EL6" s="36">
        <f t="shared" si="14"/>
        <v>0.56999999999999995</v>
      </c>
      <c r="EM6" s="36">
        <f t="shared" si="14"/>
        <v>0.62</v>
      </c>
      <c r="EN6" s="35" t="str">
        <f>IF(EN7="","",IF(EN7="-","【-】","【"&amp;SUBSTITUTE(TEXT(EN7,"#,##0.00"),"-","△")&amp;"】"))</f>
        <v>【0.54】</v>
      </c>
    </row>
    <row r="7" spans="1:144" s="37" customFormat="1" x14ac:dyDescent="0.15">
      <c r="A7" s="29"/>
      <c r="B7" s="38">
        <v>2018</v>
      </c>
      <c r="C7" s="38">
        <v>73440</v>
      </c>
      <c r="D7" s="38">
        <v>47</v>
      </c>
      <c r="E7" s="38">
        <v>1</v>
      </c>
      <c r="F7" s="38">
        <v>0</v>
      </c>
      <c r="G7" s="38">
        <v>0</v>
      </c>
      <c r="H7" s="38" t="s">
        <v>96</v>
      </c>
      <c r="I7" s="38" t="s">
        <v>97</v>
      </c>
      <c r="J7" s="38" t="s">
        <v>98</v>
      </c>
      <c r="K7" s="38" t="s">
        <v>99</v>
      </c>
      <c r="L7" s="38" t="s">
        <v>100</v>
      </c>
      <c r="M7" s="38" t="s">
        <v>101</v>
      </c>
      <c r="N7" s="39" t="s">
        <v>102</v>
      </c>
      <c r="O7" s="39" t="s">
        <v>103</v>
      </c>
      <c r="P7" s="39">
        <v>7.37</v>
      </c>
      <c r="Q7" s="39">
        <v>2510</v>
      </c>
      <c r="R7" s="39">
        <v>5692</v>
      </c>
      <c r="S7" s="39">
        <v>225.52</v>
      </c>
      <c r="T7" s="39">
        <v>25.24</v>
      </c>
      <c r="U7" s="39">
        <v>416</v>
      </c>
      <c r="V7" s="39">
        <v>3.38</v>
      </c>
      <c r="W7" s="39">
        <v>123.08</v>
      </c>
      <c r="X7" s="39">
        <v>145.87</v>
      </c>
      <c r="Y7" s="39">
        <v>106.99</v>
      </c>
      <c r="Z7" s="39">
        <v>106.96</v>
      </c>
      <c r="AA7" s="39">
        <v>105.79</v>
      </c>
      <c r="AB7" s="39">
        <v>98.31</v>
      </c>
      <c r="AC7" s="39">
        <v>73.06</v>
      </c>
      <c r="AD7" s="39">
        <v>72.03</v>
      </c>
      <c r="AE7" s="39">
        <v>72.11</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0</v>
      </c>
      <c r="BF7" s="39">
        <v>0</v>
      </c>
      <c r="BG7" s="39">
        <v>701.47</v>
      </c>
      <c r="BH7" s="39">
        <v>985.65</v>
      </c>
      <c r="BI7" s="39">
        <v>1051.2</v>
      </c>
      <c r="BJ7" s="39">
        <v>1486.62</v>
      </c>
      <c r="BK7" s="39">
        <v>1510.14</v>
      </c>
      <c r="BL7" s="39">
        <v>1595.62</v>
      </c>
      <c r="BM7" s="39">
        <v>1302.33</v>
      </c>
      <c r="BN7" s="39">
        <v>1274.21</v>
      </c>
      <c r="BO7" s="39">
        <v>1074.1400000000001</v>
      </c>
      <c r="BP7" s="39">
        <v>96.69</v>
      </c>
      <c r="BQ7" s="39">
        <v>62.28</v>
      </c>
      <c r="BR7" s="39">
        <v>106.66</v>
      </c>
      <c r="BS7" s="39">
        <v>101.74</v>
      </c>
      <c r="BT7" s="39">
        <v>92.08</v>
      </c>
      <c r="BU7" s="39">
        <v>24.39</v>
      </c>
      <c r="BV7" s="39">
        <v>22.67</v>
      </c>
      <c r="BW7" s="39">
        <v>37.92</v>
      </c>
      <c r="BX7" s="39">
        <v>40.89</v>
      </c>
      <c r="BY7" s="39">
        <v>41.25</v>
      </c>
      <c r="BZ7" s="39">
        <v>54.36</v>
      </c>
      <c r="CA7" s="39">
        <v>167.56</v>
      </c>
      <c r="CB7" s="39">
        <v>264.07</v>
      </c>
      <c r="CC7" s="39">
        <v>143.87</v>
      </c>
      <c r="CD7" s="39">
        <v>165.35</v>
      </c>
      <c r="CE7" s="39">
        <v>169.51</v>
      </c>
      <c r="CF7" s="39">
        <v>734.18</v>
      </c>
      <c r="CG7" s="39">
        <v>789.62</v>
      </c>
      <c r="CH7" s="39">
        <v>423.18</v>
      </c>
      <c r="CI7" s="39">
        <v>383.2</v>
      </c>
      <c r="CJ7" s="39">
        <v>383.25</v>
      </c>
      <c r="CK7" s="39">
        <v>296.39999999999998</v>
      </c>
      <c r="CL7" s="39">
        <v>25.76</v>
      </c>
      <c r="CM7" s="39">
        <v>26.01</v>
      </c>
      <c r="CN7" s="39">
        <v>26.92</v>
      </c>
      <c r="CO7" s="39">
        <v>25.11</v>
      </c>
      <c r="CP7" s="39">
        <v>25.38</v>
      </c>
      <c r="CQ7" s="39">
        <v>48.36</v>
      </c>
      <c r="CR7" s="39">
        <v>48.7</v>
      </c>
      <c r="CS7" s="39">
        <v>46.9</v>
      </c>
      <c r="CT7" s="39">
        <v>47.95</v>
      </c>
      <c r="CU7" s="39">
        <v>48.26</v>
      </c>
      <c r="CV7" s="39">
        <v>55.95</v>
      </c>
      <c r="CW7" s="39">
        <v>87.25</v>
      </c>
      <c r="CX7" s="39">
        <v>87.25</v>
      </c>
      <c r="CY7" s="39">
        <v>87.25</v>
      </c>
      <c r="CZ7" s="39">
        <v>87.26</v>
      </c>
      <c r="DA7" s="39">
        <v>87.26</v>
      </c>
      <c r="DB7" s="39">
        <v>75.239999999999995</v>
      </c>
      <c r="DC7" s="39">
        <v>74.959999999999994</v>
      </c>
      <c r="DD7" s="39">
        <v>74.63</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4.0999999999999996</v>
      </c>
      <c r="EF7" s="39">
        <v>3.93</v>
      </c>
      <c r="EG7" s="39">
        <v>0</v>
      </c>
      <c r="EH7" s="39">
        <v>0</v>
      </c>
      <c r="EI7" s="39">
        <v>0.91</v>
      </c>
      <c r="EJ7" s="39">
        <v>1.26</v>
      </c>
      <c r="EK7" s="39">
        <v>0.78</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地域整備09</cp:lastModifiedBy>
  <dcterms:created xsi:type="dcterms:W3CDTF">2019-12-05T04:35:51Z</dcterms:created>
  <dcterms:modified xsi:type="dcterms:W3CDTF">2020-01-23T00:39:16Z</dcterms:modified>
  <cp:category/>
</cp:coreProperties>
</file>