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town.kunimi.fukushima.jp\fl-sv\上下水道課\02_下水道係\01_阿部善徳\01_通達\06_令和元年度🍀\01_町\01_総務課\10_1月\1月15日\【129（水）期限】公営企業に係る経営比較分析表（平成30年度決算）の分析等について（依頼）\提出\"/>
    </mc:Choice>
  </mc:AlternateContent>
  <xr:revisionPtr revIDLastSave="0" documentId="13_ncr:1_{2694449F-49A3-48DC-9D23-D17D05C7253D}" xr6:coauthVersionLast="45" xr6:coauthVersionMax="45" xr10:uidLastSave="{00000000-0000-0000-0000-000000000000}"/>
  <workbookProtection workbookAlgorithmName="SHA-512" workbookHashValue="JHW1m4SQio7RW75cXy8HccK7VCXfa63LexfO6D+F/sFl+4jKOkKiVcgwMqDEOIomMy+alfD3dbNrWYGxlesD6g==" workbookSaltValue="DM46n5jz9dFZXesDK8rifA==" workbookSpinCount="100000" lockStructure="1"/>
  <bookViews>
    <workbookView xWindow="-120" yWindow="-120" windowWidth="20730" windowHeight="11310" xr2:uid="{00000000-000D-0000-FFFF-FFFF00000000}"/>
  </bookViews>
  <sheets>
    <sheet name="法非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<sst xmlns="http://schemas.openxmlformats.org/spreadsheetml/2006/main" count="233" uniqueCount="114">
  <si>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</si>
  <si>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</si>
  <si>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</si>
  <si>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</si>
  <si>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</si>
  <si>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</si>
  <si>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</si>
  <si>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</si>
  <si>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</si>
  <si>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</si>
  <si>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</si>
  <si>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</si>
  <si>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</si>
  <si>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</si>
  <si>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</si>
  <si>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</si>
  <si>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</si>
  <si>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</si>
  <si>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</si>
  <si>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</si>
  <si>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</si>
  <si>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</si>
  <si>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</si>
  <si>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</si>
  <si>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</si>
  <si>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</si>
  <si>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</si>
  <si>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</si>
  <si>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</si>
  <si>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</si>
  <si>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</si>
  <si>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</si>
  <si>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</si>
  <si>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</si>
  <si>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</si>
  <si>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</si>
  <si>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</si>
  <si>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</si>
  <si>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</si>
  <si>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</si>
  <si>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</si>
  <si>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</si>
  <si>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</si>
  <si>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</si>
  <si>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</si>
  <si>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</si>
  <si>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</si>
  <si>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</si>
  <si>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</si>
  <si>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</si>
  <si>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</si>
  <si>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</si>
  <si>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</si>
  <si>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</si>
  <si>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</si>
  <si>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</si>
  <si>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</si>
  <si>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</si>
  <si>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</si>
  <si>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</si>
  <si>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</si>
  <si>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</si>
  <si>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</si>
  <si>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</si>
  <si>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</si>
  <si>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</si>
  <si>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</si>
  <si>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</si>
  <si>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</si>
  <si>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</si>
  <si>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</si>
  <si>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</si>
  <si>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</si>
  <si>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</si>
  <si>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</si>
  <si>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</si>
  <si>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</si>
  <si>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</si>
  <si>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</si>
  <si>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</si>
  <si>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</si>
  <si>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</si>
  <si>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</si>
  <si>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</si>
  <si>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</si>
  <si>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</si>
  <si>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</si>
  <si>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</si>
  <si>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</si>
  <si>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</si>
  <si>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</si>
  <si>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</si>
  <si>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</si>
  <si>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</si>
  <si>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</si>
  <si>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</si>
  <si>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</si>
  <si>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</si>
  <si>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国見町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</si>
  <si>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</si>
  <si>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</si>
  <si>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</si>
  <si>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</si>
  <si>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</si>
  <si>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</si>
  <si>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</si>
  <si>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</si>
  <si>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</si>
  <si>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</si>
  <si>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</si>
  <si>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</si>
  <si>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現在、経営においては、下水道使用料で賄えない不足分については、一般会計からの繰入金で補いながら事業を展開している。</t>
    </r>
    <r>
      <rPr>
        <sz val="11"/>
        <rFont val="ＭＳ ゴシック"/>
        <family val="3"/>
        <charset val="128"/>
      </rPr>
      <t xml:space="preserve">企業債残高対事業規模比率が昨年より減少しているのは、これは平成29年度の企業債借入が昨年度より少なかったことによる。経費回収率、汚水処理原価の変動については、経営の効率化等により、汚水処理原価を低く抑え、経費回収率の増加に繋がっている。
</t>
    </r>
    <rPh sb="0" eb="2">
      <t>ゲンザイ</t>
    </rPh>
    <rPh sb="3" eb="5">
      <t>ケイエイ</t>
    </rPh>
    <rPh sb="11" eb="14">
      <t>ゲスイドウ</t>
    </rPh>
    <rPh sb="14" eb="17">
      <t>シヨウリョウ</t>
    </rPh>
    <rPh sb="18" eb="19">
      <t>マカナ</t>
    </rPh>
    <rPh sb="22" eb="25">
      <t>フソクブン</t>
    </rPh>
    <rPh sb="31" eb="33">
      <t>イッパン</t>
    </rPh>
    <rPh sb="33" eb="35">
      <t>カイケイ</t>
    </rPh>
    <rPh sb="38" eb="40">
      <t>クリイレ</t>
    </rPh>
    <rPh sb="40" eb="41">
      <t>キン</t>
    </rPh>
    <rPh sb="42" eb="43">
      <t>オギナ</t>
    </rPh>
    <rPh sb="47" eb="49">
      <t>ジギョウ</t>
    </rPh>
    <rPh sb="50" eb="52">
      <t>テンカイ</t>
    </rPh>
    <rPh sb="57" eb="59">
      <t>キギョウ</t>
    </rPh>
    <rPh sb="59" eb="60">
      <t>サイ</t>
    </rPh>
    <rPh sb="60" eb="62">
      <t>ザンダカ</t>
    </rPh>
    <rPh sb="62" eb="63">
      <t>タイ</t>
    </rPh>
    <rPh sb="63" eb="65">
      <t>ジギョウ</t>
    </rPh>
    <rPh sb="65" eb="67">
      <t>キボ</t>
    </rPh>
    <rPh sb="67" eb="69">
      <t>ヒリツ</t>
    </rPh>
    <rPh sb="70" eb="72">
      <t>サクネン</t>
    </rPh>
    <rPh sb="74" eb="76">
      <t>ゲンショウ</t>
    </rPh>
    <rPh sb="86" eb="88">
      <t>ヘイセイ</t>
    </rPh>
    <rPh sb="90" eb="92">
      <t>ネンド</t>
    </rPh>
    <rPh sb="93" eb="95">
      <t>キギョウ</t>
    </rPh>
    <rPh sb="95" eb="96">
      <t>サイ</t>
    </rPh>
    <rPh sb="96" eb="98">
      <t>カリイレ</t>
    </rPh>
    <rPh sb="99" eb="102">
      <t>サクネンド</t>
    </rPh>
    <rPh sb="104" eb="105">
      <t>スク</t>
    </rPh>
    <rPh sb="115" eb="117">
      <t>ケイヒ</t>
    </rPh>
    <rPh sb="117" eb="119">
      <t>カイシュウ</t>
    </rPh>
    <rPh sb="119" eb="120">
      <t>リツ</t>
    </rPh>
    <rPh sb="121" eb="123">
      <t>オスイ</t>
    </rPh>
    <rPh sb="123" eb="125">
      <t>ショリ</t>
    </rPh>
    <rPh sb="125" eb="127">
      <t>ゲンカ</t>
    </rPh>
    <rPh sb="128" eb="130">
      <t>ヘンドウ</t>
    </rPh>
    <rPh sb="136" eb="138">
      <t>ケイエイ</t>
    </rPh>
    <rPh sb="139" eb="142">
      <t>コウリツカ</t>
    </rPh>
    <rPh sb="142" eb="143">
      <t>トウ</t>
    </rPh>
    <rPh sb="147" eb="149">
      <t>オスイ</t>
    </rPh>
    <rPh sb="149" eb="151">
      <t>ショリ</t>
    </rPh>
    <rPh sb="151" eb="153">
      <t>ゲンカ</t>
    </rPh>
    <rPh sb="154" eb="155">
      <t>ヒク</t>
    </rPh>
    <rPh sb="156" eb="157">
      <t>オサ</t>
    </rPh>
    <rPh sb="159" eb="161">
      <t>ケイヒ</t>
    </rPh>
    <rPh sb="161" eb="163">
      <t>カイシュウ</t>
    </rPh>
    <rPh sb="163" eb="164">
      <t>リツ</t>
    </rPh>
    <rPh sb="165" eb="167">
      <t>ゾウカ</t>
    </rPh>
    <rPh sb="168" eb="169">
      <t>ツナ</t>
    </rPh>
    <phoneticPr fontId="4"/>
  </si>
  <si>
    <t>昭和63年に事業を着手、平成8年より供用開始され、それ以降、近年に至るまで多くの管が布設されています。下水道管の法定耐用年数は50年とされていますが、路上の振動による摩擦、汚水に混ざる化学物質による腐食、亀裂から侵入した樹木の根等といった要因、更には東日本大震災の影響から耐用年数を経ないまま性能が劣化し、損傷している可能性も視野に入れ、ストックマネジメント計画に基づき、適切な時期に劣化状態を診断、評価し、耐用年数の妥当性、再構築の施工方法、整備の優先度及び事業費の最適化等の適切な事業計画と財政計画を基に経営を行っていかなければならないと考えている。なお、平成30年度、令和元年度の2カ年度において実施した管渠調査（管内総延長の4.5%、ヒューム管対象）でAランク評価（早急に補修が必要）を受けた管渠について令和2年度で改修予定。</t>
    <rPh sb="0" eb="2">
      <t>ショウワ</t>
    </rPh>
    <rPh sb="4" eb="5">
      <t>ネン</t>
    </rPh>
    <rPh sb="6" eb="8">
      <t>ジギョウ</t>
    </rPh>
    <rPh sb="9" eb="11">
      <t>チャクシュ</t>
    </rPh>
    <rPh sb="12" eb="14">
      <t>ヘイセイ</t>
    </rPh>
    <rPh sb="15" eb="16">
      <t>ネン</t>
    </rPh>
    <rPh sb="18" eb="20">
      <t>キョウヨウ</t>
    </rPh>
    <rPh sb="20" eb="22">
      <t>カイシ</t>
    </rPh>
    <rPh sb="27" eb="29">
      <t>イコウ</t>
    </rPh>
    <rPh sb="30" eb="32">
      <t>キンネン</t>
    </rPh>
    <rPh sb="33" eb="34">
      <t>イタ</t>
    </rPh>
    <rPh sb="37" eb="38">
      <t>オオ</t>
    </rPh>
    <rPh sb="40" eb="41">
      <t>カン</t>
    </rPh>
    <rPh sb="42" eb="44">
      <t>フセツ</t>
    </rPh>
    <rPh sb="51" eb="54">
      <t>ゲスイドウ</t>
    </rPh>
    <rPh sb="54" eb="55">
      <t>カン</t>
    </rPh>
    <rPh sb="56" eb="58">
      <t>ホウテイ</t>
    </rPh>
    <rPh sb="58" eb="60">
      <t>タイヨウ</t>
    </rPh>
    <rPh sb="60" eb="62">
      <t>ネンスウ</t>
    </rPh>
    <rPh sb="65" eb="66">
      <t>ネン</t>
    </rPh>
    <rPh sb="75" eb="77">
      <t>ロジョウ</t>
    </rPh>
    <rPh sb="78" eb="80">
      <t>シンドウ</t>
    </rPh>
    <rPh sb="83" eb="85">
      <t>マサツ</t>
    </rPh>
    <rPh sb="86" eb="88">
      <t>オスイ</t>
    </rPh>
    <rPh sb="89" eb="90">
      <t>マ</t>
    </rPh>
    <rPh sb="92" eb="94">
      <t>カガク</t>
    </rPh>
    <rPh sb="94" eb="96">
      <t>ブッシツ</t>
    </rPh>
    <rPh sb="99" eb="101">
      <t>フショク</t>
    </rPh>
    <rPh sb="102" eb="104">
      <t>キレツ</t>
    </rPh>
    <rPh sb="106" eb="108">
      <t>シンニュウ</t>
    </rPh>
    <rPh sb="110" eb="112">
      <t>ジュモク</t>
    </rPh>
    <rPh sb="113" eb="114">
      <t>ネ</t>
    </rPh>
    <rPh sb="114" eb="115">
      <t>トウ</t>
    </rPh>
    <rPh sb="119" eb="121">
      <t>ヨウイン</t>
    </rPh>
    <rPh sb="122" eb="123">
      <t>サラ</t>
    </rPh>
    <rPh sb="125" eb="126">
      <t>ヒガシ</t>
    </rPh>
    <rPh sb="126" eb="128">
      <t>ニホン</t>
    </rPh>
    <rPh sb="128" eb="131">
      <t>ダイシンサイ</t>
    </rPh>
    <rPh sb="132" eb="134">
      <t>エイキョウ</t>
    </rPh>
    <rPh sb="136" eb="138">
      <t>タイヨウ</t>
    </rPh>
    <rPh sb="138" eb="140">
      <t>ネンスウ</t>
    </rPh>
    <rPh sb="141" eb="142">
      <t>ヘ</t>
    </rPh>
    <rPh sb="146" eb="148">
      <t>セイノウ</t>
    </rPh>
    <rPh sb="149" eb="151">
      <t>レッカ</t>
    </rPh>
    <rPh sb="153" eb="155">
      <t>ソンショウ</t>
    </rPh>
    <rPh sb="159" eb="162">
      <t>カノウセイ</t>
    </rPh>
    <rPh sb="163" eb="165">
      <t>シヤ</t>
    </rPh>
    <rPh sb="166" eb="167">
      <t>イ</t>
    </rPh>
    <rPh sb="179" eb="181">
      <t>ケイカク</t>
    </rPh>
    <rPh sb="182" eb="183">
      <t>モト</t>
    </rPh>
    <rPh sb="186" eb="188">
      <t>テキセツ</t>
    </rPh>
    <rPh sb="189" eb="191">
      <t>ジキ</t>
    </rPh>
    <rPh sb="192" eb="194">
      <t>レッカ</t>
    </rPh>
    <rPh sb="194" eb="196">
      <t>ジョウタイ</t>
    </rPh>
    <rPh sb="197" eb="199">
      <t>シンダン</t>
    </rPh>
    <rPh sb="200" eb="202">
      <t>ヒョウカ</t>
    </rPh>
    <rPh sb="204" eb="206">
      <t>タイヨウ</t>
    </rPh>
    <rPh sb="206" eb="208">
      <t>ネンスウ</t>
    </rPh>
    <rPh sb="209" eb="212">
      <t>ダトウセイ</t>
    </rPh>
    <rPh sb="213" eb="216">
      <t>サイコウチク</t>
    </rPh>
    <rPh sb="217" eb="219">
      <t>セコウ</t>
    </rPh>
    <rPh sb="219" eb="221">
      <t>ホウホウ</t>
    </rPh>
    <rPh sb="222" eb="224">
      <t>セイビ</t>
    </rPh>
    <rPh sb="225" eb="228">
      <t>ユウセンド</t>
    </rPh>
    <rPh sb="228" eb="229">
      <t>オヨ</t>
    </rPh>
    <rPh sb="230" eb="233">
      <t>ジギョウヒ</t>
    </rPh>
    <rPh sb="234" eb="237">
      <t>サイテキカ</t>
    </rPh>
    <rPh sb="237" eb="238">
      <t>トウ</t>
    </rPh>
    <rPh sb="239" eb="241">
      <t>テキセツ</t>
    </rPh>
    <rPh sb="242" eb="244">
      <t>ジギョウ</t>
    </rPh>
    <rPh sb="244" eb="246">
      <t>ケイカク</t>
    </rPh>
    <rPh sb="247" eb="249">
      <t>ザイセイ</t>
    </rPh>
    <rPh sb="249" eb="251">
      <t>ケイカク</t>
    </rPh>
    <rPh sb="252" eb="253">
      <t>モト</t>
    </rPh>
    <rPh sb="254" eb="256">
      <t>ケイエイ</t>
    </rPh>
    <rPh sb="257" eb="258">
      <t>オコナ</t>
    </rPh>
    <rPh sb="271" eb="272">
      <t>カンガ</t>
    </rPh>
    <rPh sb="280" eb="282">
      <t>ヘイセイ</t>
    </rPh>
    <rPh sb="284" eb="286">
      <t>ネンド</t>
    </rPh>
    <rPh sb="287" eb="289">
      <t>レイワ</t>
    </rPh>
    <rPh sb="289" eb="291">
      <t>ガンネン</t>
    </rPh>
    <rPh sb="291" eb="292">
      <t>ド</t>
    </rPh>
    <rPh sb="334" eb="336">
      <t>ヒョウカ</t>
    </rPh>
    <rPh sb="347" eb="348">
      <t>ウ</t>
    </rPh>
    <rPh sb="350" eb="352">
      <t>カンキョ</t>
    </rPh>
    <phoneticPr fontId="4"/>
  </si>
  <si>
    <t>下水道施設全体の長寿命化を通じて経営効率の改善を図る必要があること、また、効率的な維持管理と経費の縮減により収支改善を図る必要があることなどが、今後の基本的な経営課題と捉えることができる。現在の管渠整備は、平成29年度で整備が終了。企業債残高もH28年度をピークに減少となっているが、台風19号災害復旧に係る流域下水道建設負担金の影響が懸念される。また、下水道施設の老朽化への対応については、財政状況を考慮し、計画的に進めていきたい。経営戦略策定当初は、道の駅のオープン、社会福祉施設の増設等により、使用料収入が増加となったが、令和元年度においては、人口減少を要因として使用料が減収となる見込みである。使用料の改定も視野に入れ、その必要性、実施時期や改定内容について慎重に判断していかなければならないと考える。</t>
    <rPh sb="0" eb="3">
      <t>ゲスイドウ</t>
    </rPh>
    <rPh sb="3" eb="5">
      <t>シセツ</t>
    </rPh>
    <rPh sb="5" eb="7">
      <t>ゼンタイ</t>
    </rPh>
    <rPh sb="8" eb="9">
      <t>チョウ</t>
    </rPh>
    <rPh sb="9" eb="12">
      <t>ジュミョウカ</t>
    </rPh>
    <rPh sb="13" eb="14">
      <t>ツウ</t>
    </rPh>
    <rPh sb="16" eb="18">
      <t>ケイエイ</t>
    </rPh>
    <rPh sb="18" eb="20">
      <t>コウリツ</t>
    </rPh>
    <rPh sb="21" eb="23">
      <t>カイゼン</t>
    </rPh>
    <rPh sb="24" eb="25">
      <t>ハカ</t>
    </rPh>
    <rPh sb="26" eb="28">
      <t>ヒツヨウ</t>
    </rPh>
    <rPh sb="37" eb="40">
      <t>コウリツテキ</t>
    </rPh>
    <rPh sb="41" eb="43">
      <t>イジ</t>
    </rPh>
    <rPh sb="43" eb="45">
      <t>カンリ</t>
    </rPh>
    <rPh sb="46" eb="48">
      <t>ケイヒ</t>
    </rPh>
    <rPh sb="49" eb="51">
      <t>シュクゲン</t>
    </rPh>
    <rPh sb="54" eb="56">
      <t>シュウシ</t>
    </rPh>
    <rPh sb="56" eb="58">
      <t>カイゼン</t>
    </rPh>
    <rPh sb="59" eb="60">
      <t>ハカ</t>
    </rPh>
    <rPh sb="61" eb="63">
      <t>ヒツヨウ</t>
    </rPh>
    <rPh sb="72" eb="74">
      <t>コンゴ</t>
    </rPh>
    <rPh sb="75" eb="78">
      <t>キホンテキ</t>
    </rPh>
    <rPh sb="79" eb="81">
      <t>ケイエイ</t>
    </rPh>
    <rPh sb="81" eb="83">
      <t>カダイ</t>
    </rPh>
    <rPh sb="84" eb="85">
      <t>トラ</t>
    </rPh>
    <rPh sb="94" eb="96">
      <t>ゲンザイ</t>
    </rPh>
    <rPh sb="97" eb="99">
      <t>カンキョ</t>
    </rPh>
    <rPh sb="99" eb="101">
      <t>セイビ</t>
    </rPh>
    <rPh sb="103" eb="105">
      <t>ヘイセイ</t>
    </rPh>
    <rPh sb="107" eb="109">
      <t>ネンド</t>
    </rPh>
    <rPh sb="110" eb="112">
      <t>セイビ</t>
    </rPh>
    <rPh sb="113" eb="115">
      <t>シュウリョウ</t>
    </rPh>
    <rPh sb="116" eb="118">
      <t>キギョウ</t>
    </rPh>
    <rPh sb="118" eb="119">
      <t>サイ</t>
    </rPh>
    <rPh sb="119" eb="121">
      <t>ザンダカ</t>
    </rPh>
    <rPh sb="125" eb="127">
      <t>ネンド</t>
    </rPh>
    <rPh sb="132" eb="134">
      <t>ゲンショウ</t>
    </rPh>
    <rPh sb="142" eb="144">
      <t>タイフウ</t>
    </rPh>
    <rPh sb="146" eb="147">
      <t>ゴウ</t>
    </rPh>
    <rPh sb="147" eb="149">
      <t>サイガイ</t>
    </rPh>
    <rPh sb="149" eb="151">
      <t>フッキュウ</t>
    </rPh>
    <rPh sb="152" eb="153">
      <t>カカ</t>
    </rPh>
    <rPh sb="154" eb="156">
      <t>リュウイキ</t>
    </rPh>
    <rPh sb="156" eb="159">
      <t>ゲスイドウ</t>
    </rPh>
    <rPh sb="159" eb="161">
      <t>ケンセツ</t>
    </rPh>
    <rPh sb="161" eb="163">
      <t>フタン</t>
    </rPh>
    <rPh sb="163" eb="164">
      <t>キン</t>
    </rPh>
    <rPh sb="165" eb="167">
      <t>エイキョウ</t>
    </rPh>
    <rPh sb="168" eb="170">
      <t>ケネン</t>
    </rPh>
    <rPh sb="177" eb="180">
      <t>ゲスイドウ</t>
    </rPh>
    <rPh sb="180" eb="182">
      <t>シセツ</t>
    </rPh>
    <rPh sb="183" eb="186">
      <t>ロウキュウカ</t>
    </rPh>
    <rPh sb="188" eb="190">
      <t>タイオウ</t>
    </rPh>
    <rPh sb="196" eb="198">
      <t>ザイセイ</t>
    </rPh>
    <rPh sb="198" eb="200">
      <t>ジョウキョウ</t>
    </rPh>
    <rPh sb="201" eb="203">
      <t>コウリョ</t>
    </rPh>
    <rPh sb="205" eb="208">
      <t>ケイカクテキ</t>
    </rPh>
    <rPh sb="209" eb="210">
      <t>スス</t>
    </rPh>
    <rPh sb="217" eb="219">
      <t>ケイエイ</t>
    </rPh>
    <rPh sb="219" eb="221">
      <t>センリャク</t>
    </rPh>
    <rPh sb="221" eb="223">
      <t>サクテイ</t>
    </rPh>
    <rPh sb="223" eb="225">
      <t>トウショ</t>
    </rPh>
    <rPh sb="227" eb="228">
      <t>ミチ</t>
    </rPh>
    <rPh sb="229" eb="230">
      <t>エキ</t>
    </rPh>
    <rPh sb="236" eb="238">
      <t>シャカイ</t>
    </rPh>
    <rPh sb="238" eb="240">
      <t>フクシ</t>
    </rPh>
    <rPh sb="240" eb="242">
      <t>シセツ</t>
    </rPh>
    <rPh sb="243" eb="245">
      <t>ゾウセツ</t>
    </rPh>
    <rPh sb="245" eb="246">
      <t>トウ</t>
    </rPh>
    <rPh sb="250" eb="253">
      <t>シヨウリョウ</t>
    </rPh>
    <rPh sb="253" eb="255">
      <t>シュウニュウ</t>
    </rPh>
    <rPh sb="256" eb="258">
      <t>ゾウカ</t>
    </rPh>
    <rPh sb="264" eb="266">
      <t>レイワ</t>
    </rPh>
    <rPh sb="275" eb="277">
      <t>ジンコウ</t>
    </rPh>
    <rPh sb="277" eb="279">
      <t>ゲンショウ</t>
    </rPh>
    <rPh sb="280" eb="282">
      <t>ヨウイン</t>
    </rPh>
    <rPh sb="285" eb="288">
      <t>シヨウリョウ</t>
    </rPh>
    <rPh sb="289" eb="291">
      <t>ゲンシュウ</t>
    </rPh>
    <rPh sb="294" eb="296">
      <t>ミコ</t>
    </rPh>
    <rPh sb="301" eb="304">
      <t>シヨウリョウ</t>
    </rPh>
    <rPh sb="305" eb="307">
      <t>カイテイ</t>
    </rPh>
    <rPh sb="308" eb="310">
      <t>シヤ</t>
    </rPh>
    <rPh sb="311" eb="312">
      <t>イ</t>
    </rPh>
    <rPh sb="316" eb="319">
      <t>ヒツヨウセイ</t>
    </rPh>
    <rPh sb="320" eb="322">
      <t>ジッシ</t>
    </rPh>
    <rPh sb="322" eb="324">
      <t>ジキ</t>
    </rPh>
    <rPh sb="325" eb="327">
      <t>カイテイ</t>
    </rPh>
    <rPh sb="327" eb="329">
      <t>ナイヨウ</t>
    </rPh>
    <rPh sb="333" eb="335">
      <t>シンチョウ</t>
    </rPh>
    <rPh sb="336" eb="338">
      <t>ハンダン</t>
    </rPh>
    <rPh sb="351" eb="35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</si>
</sst>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7B-4087-9C0A-2F75BD1B5D9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0.13</c:v>
                </c:pt>
              </c:numCache>
            </c:numRef>
          </c:val>
          <c:smooth val="0"/>
          <c:extLst>
            <c:ext xmlns:c16="http://schemas.microsoft.com/office/drawing/2014/chart" uri="{C3380CC4-5D6E-409C-BE32-E72D297353CC}">
              <c16:uniqueId val="{00000001-B37B-4087-9C0A-2F75BD1B5D9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4D-4E4C-B5CC-36974A2A873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52.58</c:v>
                </c:pt>
              </c:numCache>
            </c:numRef>
          </c:val>
          <c:smooth val="0"/>
          <c:extLst>
            <c:ext xmlns:c16="http://schemas.microsoft.com/office/drawing/2014/chart" uri="{C3380CC4-5D6E-409C-BE32-E72D297353CC}">
              <c16:uniqueId val="{00000001-3A4D-4E4C-B5CC-36974A2A873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90.01</c:v>
                </c:pt>
                <c:pt idx="1">
                  <c:v>90.25</c:v>
                </c:pt>
                <c:pt idx="2">
                  <c:v>90.52</c:v>
                </c:pt>
                <c:pt idx="3">
                  <c:v>92.45</c:v>
                </c:pt>
                <c:pt idx="4">
                  <c:v>92.52</c:v>
                </c:pt>
              </c:numCache>
            </c:numRef>
          </c:val>
          <c:extLst>
            <c:ext xmlns:c16="http://schemas.microsoft.com/office/drawing/2014/chart" uri="{C3380CC4-5D6E-409C-BE32-E72D297353CC}">
              <c16:uniqueId val="{00000000-9DC4-4DC2-BE6C-3783504F907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83.02</c:v>
                </c:pt>
              </c:numCache>
            </c:numRef>
          </c:val>
          <c:smooth val="0"/>
          <c:extLst>
            <c:ext xmlns:c16="http://schemas.microsoft.com/office/drawing/2014/chart" uri="{C3380CC4-5D6E-409C-BE32-E72D297353CC}">
              <c16:uniqueId val="{00000001-9DC4-4DC2-BE6C-3783504F907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55.59</c:v>
                </c:pt>
                <c:pt idx="1">
                  <c:v>50.92</c:v>
                </c:pt>
                <c:pt idx="2">
                  <c:v>50.61</c:v>
                </c:pt>
                <c:pt idx="3">
                  <c:v>61.87</c:v>
                </c:pt>
                <c:pt idx="4">
                  <c:v>64.92</c:v>
                </c:pt>
              </c:numCache>
            </c:numRef>
          </c:val>
          <c:extLst>
            <c:ext xmlns:c16="http://schemas.microsoft.com/office/drawing/2014/chart" uri="{C3380CC4-5D6E-409C-BE32-E72D297353CC}">
              <c16:uniqueId val="{00000000-6AB2-44F9-9C79-FDBD6881BD7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B2-44F9-9C79-FDBD6881BD7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16-4614-BE2F-28C0394A9A6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16-4614-BE2F-28C0394A9A6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2A-4736-9E15-5FA9AAA82A0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2A-4736-9E15-5FA9AAA82A0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663-466D-A341-7E9D84E245E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663-466D-A341-7E9D84E245E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A8-49FC-B355-F8E32B69FF1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A8-49FC-B355-F8E32B69FF1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1869.6</c:v>
                </c:pt>
                <c:pt idx="1">
                  <c:v>1786.36</c:v>
                </c:pt>
                <c:pt idx="2">
                  <c:v>2204.1999999999998</c:v>
                </c:pt>
                <c:pt idx="3">
                  <c:v>717</c:v>
                </c:pt>
                <c:pt idx="4">
                  <c:v>569.04</c:v>
                </c:pt>
              </c:numCache>
            </c:numRef>
          </c:val>
          <c:extLst>
            <c:ext xmlns:c16="http://schemas.microsoft.com/office/drawing/2014/chart" uri="{C3380CC4-5D6E-409C-BE32-E72D297353CC}">
              <c16:uniqueId val="{00000000-1D60-41E1-92D0-956344686CD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958.81</c:v>
                </c:pt>
              </c:numCache>
            </c:numRef>
          </c:val>
          <c:smooth val="0"/>
          <c:extLst>
            <c:ext xmlns:c16="http://schemas.microsoft.com/office/drawing/2014/chart" uri="{C3380CC4-5D6E-409C-BE32-E72D297353CC}">
              <c16:uniqueId val="{00000001-1D60-41E1-92D0-956344686CD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38.61</c:v>
                </c:pt>
                <c:pt idx="1">
                  <c:v>41.29</c:v>
                </c:pt>
                <c:pt idx="2">
                  <c:v>100</c:v>
                </c:pt>
                <c:pt idx="3">
                  <c:v>100</c:v>
                </c:pt>
                <c:pt idx="4">
                  <c:v>100</c:v>
                </c:pt>
              </c:numCache>
            </c:numRef>
          </c:val>
          <c:extLst>
            <c:ext xmlns:c16="http://schemas.microsoft.com/office/drawing/2014/chart" uri="{C3380CC4-5D6E-409C-BE32-E72D297353CC}">
              <c16:uniqueId val="{00000000-F18D-4C20-BC9A-770DD74A9D0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82.88</c:v>
                </c:pt>
              </c:numCache>
            </c:numRef>
          </c:val>
          <c:smooth val="0"/>
          <c:extLst>
            <c:ext xmlns:c16="http://schemas.microsoft.com/office/drawing/2014/chart" uri="{C3380CC4-5D6E-409C-BE32-E72D297353CC}">
              <c16:uniqueId val="{00000001-F18D-4C20-BC9A-770DD74A9D0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469.39</c:v>
                </c:pt>
                <c:pt idx="1">
                  <c:v>442.51</c:v>
                </c:pt>
                <c:pt idx="2">
                  <c:v>184.18</c:v>
                </c:pt>
                <c:pt idx="3">
                  <c:v>186.03</c:v>
                </c:pt>
                <c:pt idx="4">
                  <c:v>187.42</c:v>
                </c:pt>
              </c:numCache>
            </c:numRef>
          </c:val>
          <c:extLst>
            <c:ext xmlns:c16="http://schemas.microsoft.com/office/drawing/2014/chart" uri="{C3380CC4-5D6E-409C-BE32-E72D297353CC}">
              <c16:uniqueId val="{00000000-3581-4F71-834A-670DADF3299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190.99</c:v>
                </c:pt>
              </c:numCache>
            </c:numRef>
          </c:val>
          <c:smooth val="0"/>
          <c:extLst>
            <c:ext xmlns:c16="http://schemas.microsoft.com/office/drawing/2014/chart" uri="{C3380CC4-5D6E-409C-BE32-E72D297353CC}">
              <c16:uniqueId val="{00000001-3581-4F71-834A-670DADF3299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S38" zoomScaleNormal="100" workbookViewId="0">
      <selection activeCell="CD57" sqref="CD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国見町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68">
        <f>データ!S6</f>
        <v>9159</v>
      </c>
      <c r="AM8" s="68"/>
      <c r="AN8" s="68"/>
      <c r="AO8" s="68"/>
      <c r="AP8" s="68"/>
      <c r="AQ8" s="68"/>
      <c r="AR8" s="68"/>
      <c r="AS8" s="68"/>
      <c r="AT8" s="67">
        <f>データ!T6</f>
        <v>37.950000000000003</v>
      </c>
      <c r="AU8" s="67"/>
      <c r="AV8" s="67"/>
      <c r="AW8" s="67"/>
      <c r="AX8" s="67"/>
      <c r="AY8" s="67"/>
      <c r="AZ8" s="67"/>
      <c r="BA8" s="67"/>
      <c r="BB8" s="67">
        <f>データ!U6</f>
        <v>241.34</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49.32</v>
      </c>
      <c r="Q10" s="67"/>
      <c r="R10" s="67"/>
      <c r="S10" s="67"/>
      <c r="T10" s="67"/>
      <c r="U10" s="67"/>
      <c r="V10" s="67"/>
      <c r="W10" s="67">
        <f>データ!Q6</f>
        <v>100</v>
      </c>
      <c r="X10" s="67"/>
      <c r="Y10" s="67"/>
      <c r="Z10" s="67"/>
      <c r="AA10" s="67"/>
      <c r="AB10" s="67"/>
      <c r="AC10" s="67"/>
      <c r="AD10" s="68">
        <f>データ!R6</f>
        <v>2970</v>
      </c>
      <c r="AE10" s="68"/>
      <c r="AF10" s="68"/>
      <c r="AG10" s="68"/>
      <c r="AH10" s="68"/>
      <c r="AI10" s="68"/>
      <c r="AJ10" s="68"/>
      <c r="AK10" s="2"/>
      <c r="AL10" s="68">
        <f>データ!V6</f>
        <v>4506</v>
      </c>
      <c r="AM10" s="68"/>
      <c r="AN10" s="68"/>
      <c r="AO10" s="68"/>
      <c r="AP10" s="68"/>
      <c r="AQ10" s="68"/>
      <c r="AR10" s="68"/>
      <c r="AS10" s="68"/>
      <c r="AT10" s="67">
        <f>データ!W6</f>
        <v>1.41</v>
      </c>
      <c r="AU10" s="67"/>
      <c r="AV10" s="67"/>
      <c r="AW10" s="67"/>
      <c r="AX10" s="67"/>
      <c r="AY10" s="67"/>
      <c r="AZ10" s="67"/>
      <c r="BA10" s="67"/>
      <c r="BB10" s="67">
        <f>データ!X6</f>
        <v>3195.74</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43</v>
      </c>
      <c r="O86" s="26" t="str">
        <f>データ!EO6</f>
        <v>【0.23】</v>
      </c>
    </row>
  </sheetData>
  <sheetProtection algorithmName="SHA-512" hashValue="biZZ5OWEP64LtovtXnbgcelDKmv3j2kYbmNR5DBvHZf6mtgDnrFI2UXEnPsEx8X9cKcsdTk5blmKPsf+2JHGIA==" saltValue="ZBkmTTc7rh3cfkGN2mVtR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73032</v>
      </c>
      <c r="D6" s="33">
        <f t="shared" si="3"/>
        <v>47</v>
      </c>
      <c r="E6" s="33">
        <f t="shared" si="3"/>
        <v>17</v>
      </c>
      <c r="F6" s="33">
        <f t="shared" si="3"/>
        <v>1</v>
      </c>
      <c r="G6" s="33">
        <f t="shared" si="3"/>
        <v>0</v>
      </c>
      <c r="H6" s="33" t="str">
        <f t="shared" si="3"/>
        <v>福島県　国見町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49.32</v>
      </c>
      <c r="Q6" s="34">
        <f t="shared" si="3"/>
        <v>100</v>
      </c>
      <c r="R6" s="34">
        <f t="shared" si="3"/>
        <v>2970</v>
      </c>
      <c r="S6" s="34">
        <f t="shared" si="3"/>
        <v>9159</v>
      </c>
      <c r="T6" s="34">
        <f t="shared" si="3"/>
        <v>37.950000000000003</v>
      </c>
      <c r="U6" s="34">
        <f t="shared" si="3"/>
        <v>241.34</v>
      </c>
      <c r="V6" s="34">
        <f t="shared" si="3"/>
        <v>4506</v>
      </c>
      <c r="W6" s="34">
        <f t="shared" si="3"/>
        <v>1.41</v>
      </c>
      <c r="X6" s="34">
        <f t="shared" si="3"/>
        <v>3195.74</v>
      </c>
      <c r="Y6" s="35">
        <f>IF(Y7="",NA(),Y7)</f>
        <v>55.59</v>
      </c>
      <c r="Z6" s="35">
        <f t="shared" ref="Z6:AH6" si="4">IF(Z7="",NA(),Z7)</f>
        <v>50.92</v>
      </c>
      <c r="AA6" s="35">
        <f t="shared" si="4"/>
        <v>50.61</v>
      </c>
      <c r="AB6" s="35">
        <f t="shared" si="4"/>
        <v>61.87</v>
      </c>
      <c r="AC6" s="35">
        <f t="shared" si="4"/>
        <v>64.92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1869.6</v>
      </c>
      <c r="BG6" s="35">
        <f t="shared" ref="BG6:BO6" si="7">IF(BG7="",NA(),BG7)</f>
        <v>1786.36</v>
      </c>
      <c r="BH6" s="35">
        <f t="shared" si="7"/>
        <v>2204.1999999999998</v>
      </c>
      <c r="BI6" s="35">
        <f t="shared" si="7"/>
        <v>717</v>
      </c>
      <c r="BJ6" s="35">
        <f t="shared" si="7"/>
        <v>569.04</v>
      </c>
      <c r="BK6" s="35">
        <f t="shared" si="7"/>
        <v>1136.5</v>
      </c>
      <c r="BL6" s="35">
        <f t="shared" si="7"/>
        <v>1118.56</v>
      </c>
      <c r="BM6" s="35">
        <f t="shared" si="7"/>
        <v>1111.31</v>
      </c>
      <c r="BN6" s="35">
        <f t="shared" si="7"/>
        <v>966.33</v>
      </c>
      <c r="BO6" s="35">
        <f t="shared" si="7"/>
        <v>958.81</v>
      </c>
      <c r="BP6" s="34" t="str">
        <f>IF(BP7="","",IF(BP7="-","【-】","【"&amp;SUBSTITUTE(TEXT(BP7,"#,##0.00"),"-","△")&amp;"】"))</f>
        <v>【682.78】</v>
      </c>
      <c r="BQ6" s="35">
        <f>IF(BQ7="",NA(),BQ7)</f>
        <v>38.61</v>
      </c>
      <c r="BR6" s="35">
        <f t="shared" ref="BR6:BZ6" si="8">IF(BR7="",NA(),BR7)</f>
        <v>41.29</v>
      </c>
      <c r="BS6" s="35">
        <f t="shared" si="8"/>
        <v>100</v>
      </c>
      <c r="BT6" s="35">
        <f t="shared" si="8"/>
        <v>100</v>
      </c>
      <c r="BU6" s="35">
        <f t="shared" si="8"/>
        <v>100</v>
      </c>
      <c r="BV6" s="35">
        <f t="shared" si="8"/>
        <v>71.650000000000006</v>
      </c>
      <c r="BW6" s="35">
        <f t="shared" si="8"/>
        <v>72.33</v>
      </c>
      <c r="BX6" s="35">
        <f t="shared" si="8"/>
        <v>75.540000000000006</v>
      </c>
      <c r="BY6" s="35">
        <f t="shared" si="8"/>
        <v>81.739999999999995</v>
      </c>
      <c r="BZ6" s="35">
        <f t="shared" si="8"/>
        <v>82.88</v>
      </c>
      <c r="CA6" s="34" t="str">
        <f>IF(CA7="","",IF(CA7="-","【-】","【"&amp;SUBSTITUTE(TEXT(CA7,"#,##0.00"),"-","△")&amp;"】"))</f>
        <v>【100.91】</v>
      </c>
      <c r="CB6" s="35">
        <f>IF(CB7="",NA(),CB7)</f>
        <v>469.39</v>
      </c>
      <c r="CC6" s="35">
        <f t="shared" ref="CC6:CK6" si="9">IF(CC7="",NA(),CC7)</f>
        <v>442.51</v>
      </c>
      <c r="CD6" s="35">
        <f t="shared" si="9"/>
        <v>184.18</v>
      </c>
      <c r="CE6" s="35">
        <f t="shared" si="9"/>
        <v>186.03</v>
      </c>
      <c r="CF6" s="35">
        <f t="shared" si="9"/>
        <v>187.42</v>
      </c>
      <c r="CG6" s="35">
        <f t="shared" si="9"/>
        <v>217.82</v>
      </c>
      <c r="CH6" s="35">
        <f t="shared" si="9"/>
        <v>215.28</v>
      </c>
      <c r="CI6" s="35">
        <f t="shared" si="9"/>
        <v>207.96</v>
      </c>
      <c r="CJ6" s="35">
        <f t="shared" si="9"/>
        <v>194.31</v>
      </c>
      <c r="CK6" s="35">
        <f t="shared" si="9"/>
        <v>190.99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54.44</v>
      </c>
      <c r="CS6" s="35">
        <f t="shared" si="10"/>
        <v>54.67</v>
      </c>
      <c r="CT6" s="35">
        <f t="shared" si="10"/>
        <v>53.51</v>
      </c>
      <c r="CU6" s="35">
        <f t="shared" si="10"/>
        <v>53.5</v>
      </c>
      <c r="CV6" s="35">
        <f t="shared" si="10"/>
        <v>52.58</v>
      </c>
      <c r="CW6" s="34" t="str">
        <f>IF(CW7="","",IF(CW7="-","【-】","【"&amp;SUBSTITUTE(TEXT(CW7,"#,##0.00"),"-","△")&amp;"】"))</f>
        <v>【58.98】</v>
      </c>
      <c r="CX6" s="35">
        <f>IF(CX7="",NA(),CX7)</f>
        <v>90.01</v>
      </c>
      <c r="CY6" s="35">
        <f t="shared" ref="CY6:DG6" si="11">IF(CY7="",NA(),CY7)</f>
        <v>90.25</v>
      </c>
      <c r="CZ6" s="35">
        <f t="shared" si="11"/>
        <v>90.52</v>
      </c>
      <c r="DA6" s="35">
        <f t="shared" si="11"/>
        <v>92.45</v>
      </c>
      <c r="DB6" s="35">
        <f t="shared" si="11"/>
        <v>92.52</v>
      </c>
      <c r="DC6" s="35">
        <f t="shared" si="11"/>
        <v>84.2</v>
      </c>
      <c r="DD6" s="35">
        <f t="shared" si="11"/>
        <v>83.8</v>
      </c>
      <c r="DE6" s="35">
        <f t="shared" si="11"/>
        <v>83.91</v>
      </c>
      <c r="DF6" s="35">
        <f t="shared" si="11"/>
        <v>83.51</v>
      </c>
      <c r="DG6" s="35">
        <f t="shared" si="11"/>
        <v>83.02</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0.11</v>
      </c>
      <c r="EL6" s="35">
        <f t="shared" si="14"/>
        <v>0.15</v>
      </c>
      <c r="EM6" s="35">
        <f t="shared" si="14"/>
        <v>0.16</v>
      </c>
      <c r="EN6" s="35">
        <f t="shared" si="14"/>
        <v>0.13</v>
      </c>
      <c r="EO6" s="34" t="str">
        <f>IF(EO7="","",IF(EO7="-","【-】","【"&amp;SUBSTITUTE(TEXT(EO7,"#,##0.00"),"-","△")&amp;"】"))</f>
        <v>【0.23】</v>
      </c>
    </row>
    <row r="7" spans="1:145" s="36" customFormat="1" x14ac:dyDescent="0.15">
      <c r="A7" s="28"/>
      <c r="B7" s="37">
        <v>2018</v>
      </c>
      <c r="C7" s="37">
        <v>73032</v>
      </c>
      <c r="D7" s="37">
        <v>47</v>
      </c>
      <c r="E7" s="37">
        <v>17</v>
      </c>
      <c r="F7" s="37">
        <v>1</v>
      </c>
      <c r="G7" s="37">
        <v>0</v>
      </c>
      <c r="H7" s="37" t="s">
        <v>98</v>
      </c>
      <c r="I7" s="37" t="s">
        <v>99</v>
      </c>
      <c r="J7" s="37" t="s">
        <v>100</v>
      </c>
      <c r="K7" s="37" t="s">
        <v>101</v>
      </c>
      <c r="L7" s="37" t="s">
        <v>102</v>
      </c>
      <c r="M7" s="37" t="s">
        <v>103</v>
      </c>
      <c r="N7" s="38" t="s">
        <v>104</v>
      </c>
      <c r="O7" s="38" t="s">
        <v>105</v>
      </c>
      <c r="P7" s="38">
        <v>49.32</v>
      </c>
      <c r="Q7" s="38">
        <v>100</v>
      </c>
      <c r="R7" s="38">
        <v>2970</v>
      </c>
      <c r="S7" s="38">
        <v>9159</v>
      </c>
      <c r="T7" s="38">
        <v>37.950000000000003</v>
      </c>
      <c r="U7" s="38">
        <v>241.34</v>
      </c>
      <c r="V7" s="38">
        <v>4506</v>
      </c>
      <c r="W7" s="38">
        <v>1.41</v>
      </c>
      <c r="X7" s="38">
        <v>3195.74</v>
      </c>
      <c r="Y7" s="38">
        <v>55.59</v>
      </c>
      <c r="Z7" s="38">
        <v>50.92</v>
      </c>
      <c r="AA7" s="38">
        <v>50.61</v>
      </c>
      <c r="AB7" s="38">
        <v>61.87</v>
      </c>
      <c r="AC7" s="38">
        <v>64.92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1869.6</v>
      </c>
      <c r="BG7" s="38">
        <v>1786.36</v>
      </c>
      <c r="BH7" s="38">
        <v>2204.1999999999998</v>
      </c>
      <c r="BI7" s="38">
        <v>717</v>
      </c>
      <c r="BJ7" s="38">
        <v>569.04</v>
      </c>
      <c r="BK7" s="38">
        <v>1136.5</v>
      </c>
      <c r="BL7" s="38">
        <v>1118.56</v>
      </c>
      <c r="BM7" s="38">
        <v>1111.31</v>
      </c>
      <c r="BN7" s="38">
        <v>966.33</v>
      </c>
      <c r="BO7" s="38">
        <v>958.81</v>
      </c>
      <c r="BP7" s="38">
        <v>682.78</v>
      </c>
      <c r="BQ7" s="38">
        <v>38.61</v>
      </c>
      <c r="BR7" s="38">
        <v>41.29</v>
      </c>
      <c r="BS7" s="38">
        <v>100</v>
      </c>
      <c r="BT7" s="38">
        <v>100</v>
      </c>
      <c r="BU7" s="38">
        <v>100</v>
      </c>
      <c r="BV7" s="38">
        <v>71.650000000000006</v>
      </c>
      <c r="BW7" s="38">
        <v>72.33</v>
      </c>
      <c r="BX7" s="38">
        <v>75.540000000000006</v>
      </c>
      <c r="BY7" s="38">
        <v>81.739999999999995</v>
      </c>
      <c r="BZ7" s="38">
        <v>82.88</v>
      </c>
      <c r="CA7" s="38">
        <v>100.91</v>
      </c>
      <c r="CB7" s="38">
        <v>469.39</v>
      </c>
      <c r="CC7" s="38">
        <v>442.51</v>
      </c>
      <c r="CD7" s="38">
        <v>184.18</v>
      </c>
      <c r="CE7" s="38">
        <v>186.03</v>
      </c>
      <c r="CF7" s="38">
        <v>187.42</v>
      </c>
      <c r="CG7" s="38">
        <v>217.82</v>
      </c>
      <c r="CH7" s="38">
        <v>215.28</v>
      </c>
      <c r="CI7" s="38">
        <v>207.96</v>
      </c>
      <c r="CJ7" s="38">
        <v>194.31</v>
      </c>
      <c r="CK7" s="38">
        <v>190.99</v>
      </c>
      <c r="CL7" s="38">
        <v>136.86000000000001</v>
      </c>
      <c r="CM7" s="38" t="s">
        <v>104</v>
      </c>
      <c r="CN7" s="38" t="s">
        <v>104</v>
      </c>
      <c r="CO7" s="38" t="s">
        <v>104</v>
      </c>
      <c r="CP7" s="38" t="s">
        <v>104</v>
      </c>
      <c r="CQ7" s="38" t="s">
        <v>104</v>
      </c>
      <c r="CR7" s="38">
        <v>54.44</v>
      </c>
      <c r="CS7" s="38">
        <v>54.67</v>
      </c>
      <c r="CT7" s="38">
        <v>53.51</v>
      </c>
      <c r="CU7" s="38">
        <v>53.5</v>
      </c>
      <c r="CV7" s="38">
        <v>52.58</v>
      </c>
      <c r="CW7" s="38">
        <v>58.98</v>
      </c>
      <c r="CX7" s="38">
        <v>90.01</v>
      </c>
      <c r="CY7" s="38">
        <v>90.25</v>
      </c>
      <c r="CZ7" s="38">
        <v>90.52</v>
      </c>
      <c r="DA7" s="38">
        <v>92.45</v>
      </c>
      <c r="DB7" s="38">
        <v>92.52</v>
      </c>
      <c r="DC7" s="38">
        <v>84.2</v>
      </c>
      <c r="DD7" s="38">
        <v>83.8</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0.11</v>
      </c>
      <c r="EL7" s="38">
        <v>0.15</v>
      </c>
      <c r="EM7" s="38">
        <v>0.16</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善徳</cp:lastModifiedBy>
  <cp:lastPrinted>2020-01-27T04:17:56Z</cp:lastPrinted>
  <dcterms:created xsi:type="dcterms:W3CDTF">2019-12-05T05:01:39Z</dcterms:created>
  <dcterms:modified xsi:type="dcterms:W3CDTF">2020-01-27T04:17:58Z</dcterms:modified>
  <cp:category/>
</cp:coreProperties>
</file>