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h300003\Downloads\"/>
    </mc:Choice>
  </mc:AlternateContent>
  <workbookProtection workbookAlgorithmName="SHA-512" workbookHashValue="Dhh5CyxGEiMl0cV5SEIFnGw5dBmUM7IQ7I9FUWuJpiaphZqF6zo9s4hI/ri9GDqd9VxYt3IwpZkqySoV1uGs2A==" workbookSaltValue="NwHn6THCPej4Nm4eeR4XR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B10" i="4"/>
  <c r="AT8" i="4"/>
  <c r="AD8" i="4"/>
  <c r="W8" i="4"/>
  <c r="P8" i="4"/>
  <c r="I8" i="4"/>
  <c r="B8" i="4"/>
  <c r="B6"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<sst xmlns="http://schemas.openxmlformats.org/spreadsheetml/2006/main" count="233" uniqueCount="114">
  <si>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</si>
  <si>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</si>
  <si>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</si>
  <si>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</si>
  <si>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</si>
  <si>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</si>
  <si>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</si>
  <si>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</si>
  <si>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</si>
  <si>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</si>
  <si>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</si>
  <si>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</si>
  <si>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</si>
  <si>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</si>
  <si>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</si>
  <si>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</si>
  <si>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</si>
  <si>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</si>
  <si>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</si>
  <si>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</si>
  <si>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</si>
  <si>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</si>
  <si>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</si>
  <si>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</si>
  <si>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</si>
  <si>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</si>
  <si>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</si>
  <si>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</si>
  <si>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</si>
  <si>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</si>
  <si>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</si>
  <si>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</si>
  <si>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</si>
  <si>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</si>
  <si>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</si>
  <si>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</si>
  <si>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</si>
  <si>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</si>
  <si>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</si>
  <si>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</si>
  <si>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</si>
  <si>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</si>
  <si>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</si>
  <si>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</si>
  <si>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</si>
  <si>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</si>
  <si>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</si>
  <si>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</si>
  <si>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</si>
  <si>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</si>
  <si>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</si>
  <si>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</si>
  <si>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</si>
  <si>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</si>
  <si>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</si>
  <si>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</si>
  <si>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</si>
  <si>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</si>
  <si>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</si>
  <si>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</si>
  <si>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</si>
  <si>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</si>
  <si>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</si>
  <si>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</si>
  <si>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</si>
  <si>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</si>
  <si>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</si>
  <si>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</si>
  <si>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</si>
  <si>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</si>
  <si>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</si>
  <si>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</si>
  <si>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</si>
  <si>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</si>
  <si>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</si>
  <si>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</si>
  <si>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</si>
  <si>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</si>
  <si>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</si>
  <si>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</si>
  <si>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</si>
  <si>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</si>
  <si>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</si>
  <si>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</si>
  <si>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</si>
  <si>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</si>
  <si>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</si>
  <si>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</si>
  <si>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</si>
  <si>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</si>
  <si>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</si>
  <si>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</si>
  <si>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</si>
  <si>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</si>
  <si>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</si>
  <si>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</si>
  <si>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</si>
  <si>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</si>
  <si>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</si>
  <si>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</si>
  <si>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</si>
  <si>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</si>
  <si>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</si>
  <si>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</si>
  <si>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</si>
  <si>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</si>
  <si>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</si>
  <si>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</si>
  <si>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</si>
  <si>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</si>
  <si>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</si>
  <si>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収益的支出にたいして不足する分は一般会計からの繰入金で補填しているため欠損金はありません。
  企業債残高対事業規模比率は類似団体の平均値に比べると高い比率となっていますが、処理区域内の管渠の整備はほぼ終了に近い状態のため、比率は下がっています。
　なお、平成27年度は、地方債残高のうち公費負担分を反映した値となっています。
　水洗化率は徐々に伸びてはいますが類似団体平均値よりは低い状況です。使用料収入が伸びてはいますが、経費回収率は低い状態です。
　平成10年に供用開始し、管渠の整備を進めながら接続率の増加についても推進してきましたが、今後も下水道への接続推進、効率的な汚水処理の実施と維持管理経費の節減に努めてまいります。</t>
    <rPh sb="220" eb="221">
      <t>ヒク</t>
    </rPh>
    <phoneticPr fontId="4"/>
  </si>
  <si>
    <t>　平成10年度供用開始のため耐用年数を経過した管渠はない。
　今後の老朽化に備えるため、ストックマネジメントに取組み維持管理経費の節減や経費の平準化に努めます。</t>
    <phoneticPr fontId="4"/>
  </si>
  <si>
    <t>　今後、さらに健全な下水道事業の運営を継続するためにも「経営戦略」に基づき、計画的かつ合理的な経営を行うことにより、経営基盤の強化と財政マネジメントの向上を図ります。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</si>
</sst>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5.03</c:v>
                </c:pt>
                <c:pt idx="3">
                  <c:v>0</c:v>
                </c:pt>
                <c:pt idx="4">
                  <c:v>0</c:v>
                </c:pt>
              </c:numCache>
            </c:numRef>
          </c:val>
          <c:extLst>
            <c:ext xmlns:c16="http://schemas.microsoft.com/office/drawing/2014/chart" uri="{C3380CC4-5D6E-409C-BE32-E72D297353CC}">
              <c16:uniqueId val="{00000000-6C1B-4BDE-9E05-5287884A802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6C1B-4BDE-9E05-5287884A802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65-4257-A15F-E3A85A50FE8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4E65-4257-A15F-E3A85A50FE8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69.209999999999994</c:v>
                </c:pt>
                <c:pt idx="1">
                  <c:v>70.67</c:v>
                </c:pt>
                <c:pt idx="2">
                  <c:v>72.03</c:v>
                </c:pt>
                <c:pt idx="3">
                  <c:v>73.569999999999993</c:v>
                </c:pt>
                <c:pt idx="4">
                  <c:v>75.239999999999995</c:v>
                </c:pt>
              </c:numCache>
            </c:numRef>
          </c:val>
          <c:extLst>
            <c:ext xmlns:c16="http://schemas.microsoft.com/office/drawing/2014/chart" uri="{C3380CC4-5D6E-409C-BE32-E72D297353CC}">
              <c16:uniqueId val="{00000000-CBB9-49F8-84B9-D1EEE45A0DA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CBB9-49F8-84B9-D1EEE45A0DA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91.79</c:v>
                </c:pt>
                <c:pt idx="1">
                  <c:v>96.37</c:v>
                </c:pt>
                <c:pt idx="2">
                  <c:v>91.5</c:v>
                </c:pt>
                <c:pt idx="3">
                  <c:v>90.61</c:v>
                </c:pt>
                <c:pt idx="4">
                  <c:v>92.56</c:v>
                </c:pt>
              </c:numCache>
            </c:numRef>
          </c:val>
          <c:extLst>
            <c:ext xmlns:c16="http://schemas.microsoft.com/office/drawing/2014/chart" uri="{C3380CC4-5D6E-409C-BE32-E72D297353CC}">
              <c16:uniqueId val="{00000000-47E7-4F24-97EC-A0C1CFF5465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E7-4F24-97EC-A0C1CFF5465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B1-4CA6-97F8-ACE5FC817F9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B1-4CA6-97F8-ACE5FC817F9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B9-4C30-897C-EC72AD3928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B9-4C30-897C-EC72AD3928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16-4EE5-8C64-2D3B6FE7C12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16-4EE5-8C64-2D3B6FE7C12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E1-4D44-A87F-9FAECFC030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E1-4D44-A87F-9FAECFC030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3410</c:v>
                </c:pt>
                <c:pt idx="1">
                  <c:v>0</c:v>
                </c:pt>
                <c:pt idx="2" formatCode="#,##0.00;&quot;△&quot;#,##0.00;&quot;-&quot;">
                  <c:v>2899.99</c:v>
                </c:pt>
                <c:pt idx="3" formatCode="#,##0.00;&quot;△&quot;#,##0.00;&quot;-&quot;">
                  <c:v>2595.19</c:v>
                </c:pt>
                <c:pt idx="4" formatCode="#,##0.00;&quot;△&quot;#,##0.00;&quot;-&quot;">
                  <c:v>2313.2199999999998</c:v>
                </c:pt>
              </c:numCache>
            </c:numRef>
          </c:val>
          <c:extLst>
            <c:ext xmlns:c16="http://schemas.microsoft.com/office/drawing/2014/chart" uri="{C3380CC4-5D6E-409C-BE32-E72D297353CC}">
              <c16:uniqueId val="{00000000-CD05-41A2-8157-CE87EC5E0A2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CD05-41A2-8157-CE87EC5E0A2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69.489999999999995</c:v>
                </c:pt>
                <c:pt idx="1">
                  <c:v>79.05</c:v>
                </c:pt>
                <c:pt idx="2">
                  <c:v>68.14</c:v>
                </c:pt>
                <c:pt idx="3">
                  <c:v>69.95</c:v>
                </c:pt>
                <c:pt idx="4">
                  <c:v>75.319999999999993</c:v>
                </c:pt>
              </c:numCache>
            </c:numRef>
          </c:val>
          <c:extLst>
            <c:ext xmlns:c16="http://schemas.microsoft.com/office/drawing/2014/chart" uri="{C3380CC4-5D6E-409C-BE32-E72D297353CC}">
              <c16:uniqueId val="{00000000-0BC1-4C3C-94B9-5F0B814FA88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0BC1-4C3C-94B9-5F0B814FA88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251.8</c:v>
                </c:pt>
                <c:pt idx="1">
                  <c:v>221.85</c:v>
                </c:pt>
                <c:pt idx="2">
                  <c:v>257.91000000000003</c:v>
                </c:pt>
                <c:pt idx="3">
                  <c:v>250.64</c:v>
                </c:pt>
                <c:pt idx="4">
                  <c:v>233.06</c:v>
                </c:pt>
              </c:numCache>
            </c:numRef>
          </c:val>
          <c:extLst>
            <c:ext xmlns:c16="http://schemas.microsoft.com/office/drawing/2014/chart" uri="{C3380CC4-5D6E-409C-BE32-E72D297353CC}">
              <c16:uniqueId val="{00000000-DCB8-499B-A09A-FF6EBDBBD1B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DCB8-499B-A09A-FF6EBDBBD1B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 zoomScaleNormal="100" workbookViewId="0">
      <selection activeCell="BN6" sqref="BN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二本松市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55052</v>
      </c>
      <c r="AM8" s="50"/>
      <c r="AN8" s="50"/>
      <c r="AO8" s="50"/>
      <c r="AP8" s="50"/>
      <c r="AQ8" s="50"/>
      <c r="AR8" s="50"/>
      <c r="AS8" s="50"/>
      <c r="AT8" s="45">
        <f>データ!T6</f>
        <v>344.42</v>
      </c>
      <c r="AU8" s="45"/>
      <c r="AV8" s="45"/>
      <c r="AW8" s="45"/>
      <c r="AX8" s="45"/>
      <c r="AY8" s="45"/>
      <c r="AZ8" s="45"/>
      <c r="BA8" s="45"/>
      <c r="BB8" s="45">
        <f>データ!U6</f>
        <v>159.84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8.9</v>
      </c>
      <c r="Q10" s="45"/>
      <c r="R10" s="45"/>
      <c r="S10" s="45"/>
      <c r="T10" s="45"/>
      <c r="U10" s="45"/>
      <c r="V10" s="45"/>
      <c r="W10" s="45">
        <f>データ!Q6</f>
        <v>101.36</v>
      </c>
      <c r="X10" s="45"/>
      <c r="Y10" s="45"/>
      <c r="Z10" s="45"/>
      <c r="AA10" s="45"/>
      <c r="AB10" s="45"/>
      <c r="AC10" s="45"/>
      <c r="AD10" s="50">
        <f>データ!R6</f>
        <v>3321</v>
      </c>
      <c r="AE10" s="50"/>
      <c r="AF10" s="50"/>
      <c r="AG10" s="50"/>
      <c r="AH10" s="50"/>
      <c r="AI10" s="50"/>
      <c r="AJ10" s="50"/>
      <c r="AK10" s="2"/>
      <c r="AL10" s="50">
        <f>データ!V6</f>
        <v>4870</v>
      </c>
      <c r="AM10" s="50"/>
      <c r="AN10" s="50"/>
      <c r="AO10" s="50"/>
      <c r="AP10" s="50"/>
      <c r="AQ10" s="50"/>
      <c r="AR10" s="50"/>
      <c r="AS10" s="50"/>
      <c r="AT10" s="45">
        <f>データ!W6</f>
        <v>1.88</v>
      </c>
      <c r="AU10" s="45"/>
      <c r="AV10" s="45"/>
      <c r="AW10" s="45"/>
      <c r="AX10" s="45"/>
      <c r="AY10" s="45"/>
      <c r="AZ10" s="45"/>
      <c r="BA10" s="45"/>
      <c r="BB10" s="45">
        <f>データ!X6</f>
        <v>2590.4299999999998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p2ktNKOm2VT/WTFu+MSFe2V+bxXhXZq00iWDp+vG49oDtT2Der4S4ktxmb/VmDnYpC8tSYoeS7dAKwYadk4uNg==" saltValue="AktrgXhgSVNHPvJ8opdj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72109</v>
      </c>
      <c r="D6" s="33">
        <f t="shared" si="3"/>
        <v>47</v>
      </c>
      <c r="E6" s="33">
        <f t="shared" si="3"/>
        <v>17</v>
      </c>
      <c r="F6" s="33">
        <f t="shared" si="3"/>
        <v>1</v>
      </c>
      <c r="G6" s="33">
        <f t="shared" si="3"/>
        <v>0</v>
      </c>
      <c r="H6" s="33" t="str">
        <f t="shared" si="3"/>
        <v>福島県　二本松市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8.9</v>
      </c>
      <c r="Q6" s="34">
        <f t="shared" si="3"/>
        <v>101.36</v>
      </c>
      <c r="R6" s="34">
        <f t="shared" si="3"/>
        <v>3321</v>
      </c>
      <c r="S6" s="34">
        <f t="shared" si="3"/>
        <v>55052</v>
      </c>
      <c r="T6" s="34">
        <f t="shared" si="3"/>
        <v>344.42</v>
      </c>
      <c r="U6" s="34">
        <f t="shared" si="3"/>
        <v>159.84</v>
      </c>
      <c r="V6" s="34">
        <f t="shared" si="3"/>
        <v>4870</v>
      </c>
      <c r="W6" s="34">
        <f t="shared" si="3"/>
        <v>1.88</v>
      </c>
      <c r="X6" s="34">
        <f t="shared" si="3"/>
        <v>2590.4299999999998</v>
      </c>
      <c r="Y6" s="35">
        <f>IF(Y7="",NA(),Y7)</f>
        <v>91.79</v>
      </c>
      <c r="Z6" s="35">
        <f t="shared" ref="Z6:AH6" si="4">IF(Z7="",NA(),Z7)</f>
        <v>96.37</v>
      </c>
      <c r="AA6" s="35">
        <f t="shared" si="4"/>
        <v>91.5</v>
      </c>
      <c r="AB6" s="35">
        <f t="shared" si="4"/>
        <v>90.61</v>
      </c>
      <c r="AC6" s="35">
        <f t="shared" si="4"/>
        <v>92.56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3410</v>
      </c>
      <c r="BG6" s="34">
        <f t="shared" ref="BG6:BO6" si="7">IF(BG7="",NA(),BG7)</f>
        <v>0</v>
      </c>
      <c r="BH6" s="35">
        <f t="shared" si="7"/>
        <v>2899.99</v>
      </c>
      <c r="BI6" s="35">
        <f t="shared" si="7"/>
        <v>2595.19</v>
      </c>
      <c r="BJ6" s="35">
        <f t="shared" si="7"/>
        <v>2313.2199999999998</v>
      </c>
      <c r="BK6" s="35">
        <f t="shared" si="7"/>
        <v>1136.5</v>
      </c>
      <c r="BL6" s="35">
        <f t="shared" si="7"/>
        <v>1118.56</v>
      </c>
      <c r="BM6" s="35">
        <f t="shared" si="7"/>
        <v>1111.31</v>
      </c>
      <c r="BN6" s="35">
        <f t="shared" si="7"/>
        <v>966.33</v>
      </c>
      <c r="BO6" s="35">
        <f t="shared" si="7"/>
        <v>958.81</v>
      </c>
      <c r="BP6" s="34" t="str">
        <f>IF(BP7="","",IF(BP7="-","【-】","【"&amp;SUBSTITUTE(TEXT(BP7,"#,##0.00"),"-","△")&amp;"】"))</f>
        <v>【682.78】</v>
      </c>
      <c r="BQ6" s="35">
        <f>IF(BQ7="",NA(),BQ7)</f>
        <v>69.489999999999995</v>
      </c>
      <c r="BR6" s="35">
        <f t="shared" ref="BR6:BZ6" si="8">IF(BR7="",NA(),BR7)</f>
        <v>79.05</v>
      </c>
      <c r="BS6" s="35">
        <f t="shared" si="8"/>
        <v>68.14</v>
      </c>
      <c r="BT6" s="35">
        <f t="shared" si="8"/>
        <v>69.95</v>
      </c>
      <c r="BU6" s="35">
        <f t="shared" si="8"/>
        <v>75.319999999999993</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251.8</v>
      </c>
      <c r="CC6" s="35">
        <f t="shared" ref="CC6:CK6" si="9">IF(CC7="",NA(),CC7)</f>
        <v>221.85</v>
      </c>
      <c r="CD6" s="35">
        <f t="shared" si="9"/>
        <v>257.91000000000003</v>
      </c>
      <c r="CE6" s="35">
        <f t="shared" si="9"/>
        <v>250.64</v>
      </c>
      <c r="CF6" s="35">
        <f t="shared" si="9"/>
        <v>233.06</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69.209999999999994</v>
      </c>
      <c r="CY6" s="35">
        <f t="shared" ref="CY6:DG6" si="11">IF(CY7="",NA(),CY7)</f>
        <v>70.67</v>
      </c>
      <c r="CZ6" s="35">
        <f t="shared" si="11"/>
        <v>72.03</v>
      </c>
      <c r="DA6" s="35">
        <f t="shared" si="11"/>
        <v>73.569999999999993</v>
      </c>
      <c r="DB6" s="35">
        <f t="shared" si="11"/>
        <v>75.239999999999995</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5.03</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72109</v>
      </c>
      <c r="D7" s="37">
        <v>47</v>
      </c>
      <c r="E7" s="37">
        <v>17</v>
      </c>
      <c r="F7" s="37">
        <v>1</v>
      </c>
      <c r="G7" s="37">
        <v>0</v>
      </c>
      <c r="H7" s="37" t="s">
        <v>98</v>
      </c>
      <c r="I7" s="37" t="s">
        <v>99</v>
      </c>
      <c r="J7" s="37" t="s">
        <v>100</v>
      </c>
      <c r="K7" s="37" t="s">
        <v>101</v>
      </c>
      <c r="L7" s="37" t="s">
        <v>102</v>
      </c>
      <c r="M7" s="37" t="s">
        <v>103</v>
      </c>
      <c r="N7" s="38" t="s">
        <v>104</v>
      </c>
      <c r="O7" s="38" t="s">
        <v>105</v>
      </c>
      <c r="P7" s="38">
        <v>8.9</v>
      </c>
      <c r="Q7" s="38">
        <v>101.36</v>
      </c>
      <c r="R7" s="38">
        <v>3321</v>
      </c>
      <c r="S7" s="38">
        <v>55052</v>
      </c>
      <c r="T7" s="38">
        <v>344.42</v>
      </c>
      <c r="U7" s="38">
        <v>159.84</v>
      </c>
      <c r="V7" s="38">
        <v>4870</v>
      </c>
      <c r="W7" s="38">
        <v>1.88</v>
      </c>
      <c r="X7" s="38">
        <v>2590.4299999999998</v>
      </c>
      <c r="Y7" s="38">
        <v>91.79</v>
      </c>
      <c r="Z7" s="38">
        <v>96.37</v>
      </c>
      <c r="AA7" s="38">
        <v>91.5</v>
      </c>
      <c r="AB7" s="38">
        <v>90.61</v>
      </c>
      <c r="AC7" s="38">
        <v>92.56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3410</v>
      </c>
      <c r="BG7" s="38">
        <v>0</v>
      </c>
      <c r="BH7" s="38">
        <v>2899.99</v>
      </c>
      <c r="BI7" s="38">
        <v>2595.19</v>
      </c>
      <c r="BJ7" s="38">
        <v>2313.2199999999998</v>
      </c>
      <c r="BK7" s="38">
        <v>1136.5</v>
      </c>
      <c r="BL7" s="38">
        <v>1118.56</v>
      </c>
      <c r="BM7" s="38">
        <v>1111.31</v>
      </c>
      <c r="BN7" s="38">
        <v>966.33</v>
      </c>
      <c r="BO7" s="38">
        <v>958.81</v>
      </c>
      <c r="BP7" s="38">
        <v>682.78</v>
      </c>
      <c r="BQ7" s="38">
        <v>69.489999999999995</v>
      </c>
      <c r="BR7" s="38">
        <v>79.05</v>
      </c>
      <c r="BS7" s="38">
        <v>68.14</v>
      </c>
      <c r="BT7" s="38">
        <v>69.95</v>
      </c>
      <c r="BU7" s="38">
        <v>75.319999999999993</v>
      </c>
      <c r="BV7" s="38">
        <v>71.650000000000006</v>
      </c>
      <c r="BW7" s="38">
        <v>72.33</v>
      </c>
      <c r="BX7" s="38">
        <v>75.540000000000006</v>
      </c>
      <c r="BY7" s="38">
        <v>81.739999999999995</v>
      </c>
      <c r="BZ7" s="38">
        <v>82.88</v>
      </c>
      <c r="CA7" s="38">
        <v>100.91</v>
      </c>
      <c r="CB7" s="38">
        <v>251.8</v>
      </c>
      <c r="CC7" s="38">
        <v>221.85</v>
      </c>
      <c r="CD7" s="38">
        <v>257.91000000000003</v>
      </c>
      <c r="CE7" s="38">
        <v>250.64</v>
      </c>
      <c r="CF7" s="38">
        <v>233.06</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69.209999999999994</v>
      </c>
      <c r="CY7" s="38">
        <v>70.67</v>
      </c>
      <c r="CZ7" s="38">
        <v>72.03</v>
      </c>
      <c r="DA7" s="38">
        <v>73.569999999999993</v>
      </c>
      <c r="DB7" s="38">
        <v>75.239999999999995</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5.03</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2020-01-27T04:02:01Z</cp:lastPrinted>
  <dcterms:created xsi:type="dcterms:W3CDTF">2019-12-05T05:01:36Z</dcterms:created>
  <dcterms:modified xsi:type="dcterms:W3CDTF">2020-01-27T04:02:02Z</dcterms:modified>
  <cp:category/>
</cp:coreProperties>
</file>