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ota\Desktop\Ｒ元 経営分析\"/>
    </mc:Choice>
  </mc:AlternateContent>
  <workbookProtection workbookAlgorithmName="SHA-512" workbookHashValue="bY1d/SpiZ/HRItFZU+iju8fBIdmZNvhUWL9utnXrGpYMVmHigNeXM2jJ2HzMk7HrzI2IMDEvBzOlemeItLDfKw==" workbookSaltValue="EtHkxSiIHL0b82vJSMHPPg==" workbookSpinCount="100000" lockStructure="1"/>
  <bookViews>
    <workbookView xWindow="0" yWindow="0" windowWidth="28800" windowHeight="1230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<sst xmlns="http://schemas.openxmlformats.org/spreadsheetml/2006/main" count="228" uniqueCount="113">
  <si>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</si>
  <si>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</si>
  <si>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</si>
  <si>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</si>
  <si>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</si>
  <si>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</si>
  <si>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</si>
  <si>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</si>
  <si>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</si>
  <si>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</si>
  <si>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</si>
  <si>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</si>
  <si>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</si>
  <si>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</si>
  <si>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</si>
  <si>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</si>
  <si>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</si>
  <si>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</si>
  <si>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</si>
  <si>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</si>
  <si>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</si>
  <si>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</si>
  <si>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</si>
  <si>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</si>
  <si>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</si>
  <si>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</si>
  <si>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</si>
  <si>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</si>
  <si>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</si>
  <si>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</si>
  <si>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</si>
  <si>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</si>
  <si>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</si>
  <si>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</si>
  <si>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</si>
  <si>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</si>
  <si>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</si>
  <si>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</si>
  <si>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</si>
  <si>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</si>
  <si>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</si>
  <si>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</si>
  <si>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</si>
  <si>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</si>
  <si>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</si>
  <si>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</si>
  <si>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</si>
  <si>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</si>
  <si>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</si>
  <si>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</si>
  <si>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</si>
  <si>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</si>
  <si>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</si>
  <si>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</si>
  <si>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</si>
  <si>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</si>
  <si>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</si>
  <si>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</si>
  <si>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</si>
  <si>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</si>
  <si>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</si>
  <si>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</si>
  <si>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</si>
  <si>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</si>
  <si>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</si>
  <si>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</si>
  <si>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</si>
  <si>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</si>
  <si>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</si>
  <si>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</si>
  <si>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</si>
  <si>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</si>
  <si>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</si>
  <si>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</si>
  <si>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</si>
  <si>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</si>
  <si>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</si>
  <si>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</si>
  <si>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</si>
  <si>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</si>
  <si>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</si>
  <si>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</si>
  <si>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</si>
  <si>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</si>
  <si>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</si>
  <si>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</si>
  <si>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</si>
  <si>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</si>
  <si>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</si>
  <si>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</si>
  <si>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</si>
  <si>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</si>
  <si>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</si>
  <si>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</si>
  <si>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</si>
  <si>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</si>
  <si>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</si>
  <si>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相馬市</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</si>
  <si>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</si>
  <si>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</si>
  <si>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</si>
  <si>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</si>
  <si>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</si>
  <si>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</si>
  <si>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</si>
  <si>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</si>
  <si>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</si>
  <si>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</si>
  <si>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</si>
  <si>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</si>
  <si>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当市では、耐用年数に近い資産を多く保持していることから、今後は長寿命化のための建設改良費や維持管理費の増加が見込まれる。
相馬市下水道ストックマネジメント計画に基づき、計画的・効率的に維持管理を進めていく。</t>
    <rPh sb="0" eb="2">
      <t>トウシ</t>
    </rPh>
    <rPh sb="28" eb="30">
      <t>コンゴ</t>
    </rPh>
    <rPh sb="31" eb="35">
      <t>チョウジュミョウカ</t>
    </rPh>
    <rPh sb="39" eb="41">
      <t>ケンセツ</t>
    </rPh>
    <rPh sb="41" eb="43">
      <t>カイリョウ</t>
    </rPh>
    <rPh sb="43" eb="44">
      <t>ヒ</t>
    </rPh>
    <rPh sb="45" eb="47">
      <t>イジ</t>
    </rPh>
    <rPh sb="47" eb="50">
      <t>カンリヒ</t>
    </rPh>
    <rPh sb="51" eb="53">
      <t>ゾウカ</t>
    </rPh>
    <rPh sb="54" eb="56">
      <t>ミコ</t>
    </rPh>
    <rPh sb="88" eb="91">
      <t>コウリツテキ</t>
    </rPh>
    <phoneticPr fontId="4"/>
  </si>
  <si>
    <t>令和２年度には公営企業会計が適用になり、企業の経営成績や財政状況やストック情報を早期に把握することで、健全経営のための自己検証が可能となり、より最適な処理方法を検討、実施が可能となる。
今後は、資産の長寿命化や汚水処理費の削減をはじめ、維持管理費の適正化や積極的な財源確保のための経営の改善をすすめたい。</t>
    <rPh sb="0" eb="1">
      <t>レイ</t>
    </rPh>
    <rPh sb="1" eb="2">
      <t>ワ</t>
    </rPh>
    <rPh sb="3" eb="5">
      <t>ネンド</t>
    </rPh>
    <rPh sb="7" eb="9">
      <t>コウエイ</t>
    </rPh>
    <rPh sb="9" eb="11">
      <t>キギョウ</t>
    </rPh>
    <rPh sb="11" eb="13">
      <t>カイケイ</t>
    </rPh>
    <rPh sb="14" eb="16">
      <t>テキヨウ</t>
    </rPh>
    <rPh sb="20" eb="22">
      <t>キギョウ</t>
    </rPh>
    <rPh sb="23" eb="25">
      <t>ケイエイ</t>
    </rPh>
    <rPh sb="25" eb="27">
      <t>セイセキ</t>
    </rPh>
    <rPh sb="28" eb="30">
      <t>ザイセイ</t>
    </rPh>
    <rPh sb="40" eb="42">
      <t>ソウキ</t>
    </rPh>
    <rPh sb="43" eb="45">
      <t>ハアク</t>
    </rPh>
    <rPh sb="51" eb="53">
      <t>ケンゼン</t>
    </rPh>
    <rPh sb="72" eb="74">
      <t>サイテキ</t>
    </rPh>
    <rPh sb="75" eb="77">
      <t>ショリ</t>
    </rPh>
    <rPh sb="77" eb="79">
      <t>ホウホウ</t>
    </rPh>
    <rPh sb="80" eb="82">
      <t>ケントウ</t>
    </rPh>
    <rPh sb="83" eb="85">
      <t>ジッシ</t>
    </rPh>
    <rPh sb="86" eb="88">
      <t>カノウ</t>
    </rPh>
    <rPh sb="93" eb="95">
      <t>コンゴ</t>
    </rPh>
    <rPh sb="140" eb="142">
      <t>ケイエイ</t>
    </rPh>
    <phoneticPr fontId="4"/>
  </si>
  <si>
    <t xml:space="preserve">収益的収支比率については、前年度より下回り、使用料収入の確保のため、下水道の未接続世帯に対する接続勧奨の実施を検討する。
企業債残高対事業規模比率については、平均値と比較し企業債残高は年々減少傾向であるが、繰入基準の繰入金、交付税措置分の財源の確保に努める。
経費回収率については、平均値を下回っていることから、適正な使用料収入の確保及び汚水処理費の削減の検討が必要である。
汚水処理原価については、平均値を上回っているが、地理的要因により、汚水処理費が高くなる傾向ではあるが、投資の効率化や維持管理の削減、接続率の向上による有水量を増加させる取り組みの検討を要する。
施設利用率については、一般的に高い数値であることが望まれるが、平均値を上回っていることから、稼働状況は適切であるといえる。
水洗化率については、平均値と同程度であるが、使用料収入確保を図るため、水洗化率向上の取り組みを継続する必要がある。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</si>
</sst>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0.02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187-4A3B-AF9D-24225C027FF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0.12</c:v>
                </c:pt>
              </c:numCache>
            </c:numRef>
          </c:val>
          <c:smooth val="0"/>
          <c:extLst>
            <c:ext xmlns:c16="http://schemas.microsoft.com/office/drawing/2014/chart" uri="{C3380CC4-5D6E-409C-BE32-E72D297353CC}">
              <c16:uniqueId val="{00000001-1187-4A3B-AF9D-24225C027FF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82.46</c:v>
                </c:pt>
                <c:pt idx="1">
                  <c:v>83.34</c:v>
                </c:pt>
                <c:pt idx="2">
                  <c:v>81.13</c:v>
                </c:pt>
                <c:pt idx="3">
                  <c:v>80.52</c:v>
                </c:pt>
                <c:pt idx="4">
                  <c:v>58.34</c:v>
                </c:pt>
              </c:numCache>
            </c:numRef>
          </c:val>
          <c:extLst>
            <c:ext xmlns:c16="http://schemas.microsoft.com/office/drawing/2014/chart" uri="{C3380CC4-5D6E-409C-BE32-E72D297353CC}">
              <c16:uniqueId val="{00000000-6672-4FBF-A7ED-53C14C985D3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49.68</c:v>
                </c:pt>
              </c:numCache>
            </c:numRef>
          </c:val>
          <c:smooth val="0"/>
          <c:extLst>
            <c:ext xmlns:c16="http://schemas.microsoft.com/office/drawing/2014/chart" uri="{C3380CC4-5D6E-409C-BE32-E72D297353CC}">
              <c16:uniqueId val="{00000001-6672-4FBF-A7ED-53C14C985D3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76.66</c:v>
                </c:pt>
                <c:pt idx="1">
                  <c:v>68.36</c:v>
                </c:pt>
                <c:pt idx="2">
                  <c:v>70.69</c:v>
                </c:pt>
                <c:pt idx="3">
                  <c:v>70.63</c:v>
                </c:pt>
                <c:pt idx="4">
                  <c:v>82.32</c:v>
                </c:pt>
              </c:numCache>
            </c:numRef>
          </c:val>
          <c:extLst>
            <c:ext xmlns:c16="http://schemas.microsoft.com/office/drawing/2014/chart" uri="{C3380CC4-5D6E-409C-BE32-E72D297353CC}">
              <c16:uniqueId val="{00000000-BF93-4B5E-84EF-78FA5C206C9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83.35</c:v>
                </c:pt>
              </c:numCache>
            </c:numRef>
          </c:val>
          <c:smooth val="0"/>
          <c:extLst>
            <c:ext xmlns:c16="http://schemas.microsoft.com/office/drawing/2014/chart" uri="{C3380CC4-5D6E-409C-BE32-E72D297353CC}">
              <c16:uniqueId val="{00000001-BF93-4B5E-84EF-78FA5C206C9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50.38</c:v>
                </c:pt>
                <c:pt idx="1">
                  <c:v>52.05</c:v>
                </c:pt>
                <c:pt idx="2">
                  <c:v>51.45</c:v>
                </c:pt>
                <c:pt idx="3">
                  <c:v>34.840000000000003</c:v>
                </c:pt>
                <c:pt idx="4">
                  <c:v>31.93</c:v>
                </c:pt>
              </c:numCache>
            </c:numRef>
          </c:val>
          <c:extLst>
            <c:ext xmlns:c16="http://schemas.microsoft.com/office/drawing/2014/chart" uri="{C3380CC4-5D6E-409C-BE32-E72D297353CC}">
              <c16:uniqueId val="{00000000-B37C-475C-B4CE-580F2527CA1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7C-475C-B4CE-580F2527CA1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0D-4A3D-BC03-0E723F5E837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0D-4A3D-BC03-0E723F5E837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8A-4990-BD1F-9C6F107696C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8A-4990-BD1F-9C6F107696C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BF-40DE-B5DA-67C88CFDA2A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BF-40DE-B5DA-67C88CFDA2A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CF-4262-84CB-B33C9BBD994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CF-4262-84CB-B33C9BBD994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quot;-&quot;">
                  <c:v>2208.69</c:v>
                </c:pt>
                <c:pt idx="1">
                  <c:v>0</c:v>
                </c:pt>
                <c:pt idx="2">
                  <c:v>0</c:v>
                </c:pt>
                <c:pt idx="3">
                  <c:v>0</c:v>
                </c:pt>
                <c:pt idx="4">
                  <c:v>0</c:v>
                </c:pt>
              </c:numCache>
            </c:numRef>
          </c:val>
          <c:extLst>
            <c:ext xmlns:c16="http://schemas.microsoft.com/office/drawing/2014/chart" uri="{C3380CC4-5D6E-409C-BE32-E72D297353CC}">
              <c16:uniqueId val="{00000000-94ED-48B3-8DDD-0114F70CD56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1048.23</c:v>
                </c:pt>
              </c:numCache>
            </c:numRef>
          </c:val>
          <c:smooth val="0"/>
          <c:extLst>
            <c:ext xmlns:c16="http://schemas.microsoft.com/office/drawing/2014/chart" uri="{C3380CC4-5D6E-409C-BE32-E72D297353CC}">
              <c16:uniqueId val="{00000001-94ED-48B3-8DDD-0114F70CD56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28.6</c:v>
                </c:pt>
                <c:pt idx="1">
                  <c:v>29.39</c:v>
                </c:pt>
                <c:pt idx="2">
                  <c:v>99.3</c:v>
                </c:pt>
                <c:pt idx="3">
                  <c:v>38.82</c:v>
                </c:pt>
                <c:pt idx="4">
                  <c:v>36.83</c:v>
                </c:pt>
              </c:numCache>
            </c:numRef>
          </c:val>
          <c:extLst>
            <c:ext xmlns:c16="http://schemas.microsoft.com/office/drawing/2014/chart" uri="{C3380CC4-5D6E-409C-BE32-E72D297353CC}">
              <c16:uniqueId val="{00000000-9749-462E-A0E3-918AAA99801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78.92</c:v>
                </c:pt>
              </c:numCache>
            </c:numRef>
          </c:val>
          <c:smooth val="0"/>
          <c:extLst>
            <c:ext xmlns:c16="http://schemas.microsoft.com/office/drawing/2014/chart" uri="{C3380CC4-5D6E-409C-BE32-E72D297353CC}">
              <c16:uniqueId val="{00000001-9749-462E-A0E3-918AAA99801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520.23</c:v>
                </c:pt>
                <c:pt idx="1">
                  <c:v>508.38</c:v>
                </c:pt>
                <c:pt idx="2">
                  <c:v>150</c:v>
                </c:pt>
                <c:pt idx="3">
                  <c:v>404.87</c:v>
                </c:pt>
                <c:pt idx="4">
                  <c:v>405.42</c:v>
                </c:pt>
              </c:numCache>
            </c:numRef>
          </c:val>
          <c:extLst>
            <c:ext xmlns:c16="http://schemas.microsoft.com/office/drawing/2014/chart" uri="{C3380CC4-5D6E-409C-BE32-E72D297353CC}">
              <c16:uniqueId val="{00000000-D851-47BD-998B-C6A2D3E0797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220.31</c:v>
                </c:pt>
              </c:numCache>
            </c:numRef>
          </c:val>
          <c:smooth val="0"/>
          <c:extLst>
            <c:ext xmlns:c16="http://schemas.microsoft.com/office/drawing/2014/chart" uri="{C3380CC4-5D6E-409C-BE32-E72D297353CC}">
              <c16:uniqueId val="{00000001-D851-47BD-998B-C6A2D3E0797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H10"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相馬市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Cd2</v>
      </c>
      <c r="X8" s="48"/>
      <c r="Y8" s="48"/>
      <c r="Z8" s="48"/>
      <c r="AA8" s="48"/>
      <c r="AB8" s="48"/>
      <c r="AC8" s="48"/>
      <c r="AD8" s="49" t="str">
        <f>データ!$M$6</f>
        <v>非設置</v>
      </c>
      <c r="AE8" s="49"/>
      <c r="AF8" s="49"/>
      <c r="AG8" s="49"/>
      <c r="AH8" s="49"/>
      <c r="AI8" s="49"/>
      <c r="AJ8" s="49"/>
      <c r="AK8" s="3"/>
      <c r="AL8" s="50">
        <f>データ!S6</f>
        <v>35322</v>
      </c>
      <c r="AM8" s="50"/>
      <c r="AN8" s="50"/>
      <c r="AO8" s="50"/>
      <c r="AP8" s="50"/>
      <c r="AQ8" s="50"/>
      <c r="AR8" s="50"/>
      <c r="AS8" s="50"/>
      <c r="AT8" s="45">
        <f>データ!T6</f>
        <v>197.79</v>
      </c>
      <c r="AU8" s="45"/>
      <c r="AV8" s="45"/>
      <c r="AW8" s="45"/>
      <c r="AX8" s="45"/>
      <c r="AY8" s="45"/>
      <c r="AZ8" s="45"/>
      <c r="BA8" s="45"/>
      <c r="BB8" s="45">
        <f>データ!U6</f>
        <v>178.58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55.74</v>
      </c>
      <c r="Q10" s="45"/>
      <c r="R10" s="45"/>
      <c r="S10" s="45"/>
      <c r="T10" s="45"/>
      <c r="U10" s="45"/>
      <c r="V10" s="45"/>
      <c r="W10" s="45">
        <f>データ!Q6</f>
        <v>84.57</v>
      </c>
      <c r="X10" s="45"/>
      <c r="Y10" s="45"/>
      <c r="Z10" s="45"/>
      <c r="AA10" s="45"/>
      <c r="AB10" s="45"/>
      <c r="AC10" s="45"/>
      <c r="AD10" s="50">
        <f>データ!R6</f>
        <v>2808</v>
      </c>
      <c r="AE10" s="50"/>
      <c r="AF10" s="50"/>
      <c r="AG10" s="50"/>
      <c r="AH10" s="50"/>
      <c r="AI10" s="50"/>
      <c r="AJ10" s="50"/>
      <c r="AK10" s="2"/>
      <c r="AL10" s="50">
        <f>データ!V6</f>
        <v>19520</v>
      </c>
      <c r="AM10" s="50"/>
      <c r="AN10" s="50"/>
      <c r="AO10" s="50"/>
      <c r="AP10" s="50"/>
      <c r="AQ10" s="50"/>
      <c r="AR10" s="50"/>
      <c r="AS10" s="50"/>
      <c r="AT10" s="45">
        <f>データ!W6</f>
        <v>8.1199999999999992</v>
      </c>
      <c r="AU10" s="45"/>
      <c r="AV10" s="45"/>
      <c r="AW10" s="45"/>
      <c r="AX10" s="45"/>
      <c r="AY10" s="45"/>
      <c r="AZ10" s="45"/>
      <c r="BA10" s="45"/>
      <c r="BB10" s="45">
        <f>データ!X6</f>
        <v>2403.94</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Em0GKJQQ/KV0vZWoWnwOvUVxkzp3/19My5qXlbc/xXpLQz3LQV5rANcNkXH/fScLppMJ7g9X4TcfNcEXI3Vbig==" saltValue="JccqGzARX9YMPqqZlOH80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72095</v>
      </c>
      <c r="D6" s="33">
        <f t="shared" si="3"/>
        <v>47</v>
      </c>
      <c r="E6" s="33">
        <f t="shared" si="3"/>
        <v>17</v>
      </c>
      <c r="F6" s="33">
        <f t="shared" si="3"/>
        <v>1</v>
      </c>
      <c r="G6" s="33">
        <f t="shared" si="3"/>
        <v>0</v>
      </c>
      <c r="H6" s="33" t="str">
        <f t="shared" si="3"/>
        <v>福島県　相馬市</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55.74</v>
      </c>
      <c r="Q6" s="34">
        <f t="shared" si="3"/>
        <v>84.57</v>
      </c>
      <c r="R6" s="34">
        <f t="shared" si="3"/>
        <v>2808</v>
      </c>
      <c r="S6" s="34">
        <f t="shared" si="3"/>
        <v>35322</v>
      </c>
      <c r="T6" s="34">
        <f t="shared" si="3"/>
        <v>197.79</v>
      </c>
      <c r="U6" s="34">
        <f t="shared" si="3"/>
        <v>178.58</v>
      </c>
      <c r="V6" s="34">
        <f t="shared" si="3"/>
        <v>19520</v>
      </c>
      <c r="W6" s="34">
        <f t="shared" si="3"/>
        <v>8.1199999999999992</v>
      </c>
      <c r="X6" s="34">
        <f t="shared" si="3"/>
        <v>2403.94</v>
      </c>
      <c r="Y6" s="35">
        <f>IF(Y7="",NA(),Y7)</f>
        <v>50.38</v>
      </c>
      <c r="Z6" s="35">
        <f t="shared" ref="Z6:AH6" si="4">IF(Z7="",NA(),Z7)</f>
        <v>52.05</v>
      </c>
      <c r="AA6" s="35">
        <f t="shared" si="4"/>
        <v>51.45</v>
      </c>
      <c r="AB6" s="35">
        <f t="shared" si="4"/>
        <v>34.840000000000003</v>
      </c>
      <c r="AC6" s="35">
        <f t="shared" si="4"/>
        <v>31.93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2208.69</v>
      </c>
      <c r="BG6" s="34">
        <f t="shared" ref="BG6:BO6" si="7">IF(BG7="",NA(),BG7)</f>
        <v>0</v>
      </c>
      <c r="BH6" s="34">
        <f t="shared" si="7"/>
        <v>0</v>
      </c>
      <c r="BI6" s="34">
        <f t="shared" si="7"/>
        <v>0</v>
      </c>
      <c r="BJ6" s="34">
        <f t="shared" si="7"/>
        <v>0</v>
      </c>
      <c r="BK6" s="35">
        <f t="shared" si="7"/>
        <v>1136.5</v>
      </c>
      <c r="BL6" s="35">
        <f t="shared" si="7"/>
        <v>1118.56</v>
      </c>
      <c r="BM6" s="35">
        <f t="shared" si="7"/>
        <v>1111.31</v>
      </c>
      <c r="BN6" s="35">
        <f t="shared" si="7"/>
        <v>966.33</v>
      </c>
      <c r="BO6" s="35">
        <f t="shared" si="7"/>
        <v>1048.23</v>
      </c>
      <c r="BP6" s="34" t="str">
        <f>IF(BP7="","",IF(BP7="-","【-】","【"&amp;SUBSTITUTE(TEXT(BP7,"#,##0.00"),"-","△")&amp;"】"))</f>
        <v>【682.78】</v>
      </c>
      <c r="BQ6" s="35">
        <f>IF(BQ7="",NA(),BQ7)</f>
        <v>28.6</v>
      </c>
      <c r="BR6" s="35">
        <f t="shared" ref="BR6:BZ6" si="8">IF(BR7="",NA(),BR7)</f>
        <v>29.39</v>
      </c>
      <c r="BS6" s="35">
        <f t="shared" si="8"/>
        <v>99.3</v>
      </c>
      <c r="BT6" s="35">
        <f t="shared" si="8"/>
        <v>38.82</v>
      </c>
      <c r="BU6" s="35">
        <f t="shared" si="8"/>
        <v>36.83</v>
      </c>
      <c r="BV6" s="35">
        <f t="shared" si="8"/>
        <v>71.650000000000006</v>
      </c>
      <c r="BW6" s="35">
        <f t="shared" si="8"/>
        <v>72.33</v>
      </c>
      <c r="BX6" s="35">
        <f t="shared" si="8"/>
        <v>75.540000000000006</v>
      </c>
      <c r="BY6" s="35">
        <f t="shared" si="8"/>
        <v>81.739999999999995</v>
      </c>
      <c r="BZ6" s="35">
        <f t="shared" si="8"/>
        <v>78.92</v>
      </c>
      <c r="CA6" s="34" t="str">
        <f>IF(CA7="","",IF(CA7="-","【-】","【"&amp;SUBSTITUTE(TEXT(CA7,"#,##0.00"),"-","△")&amp;"】"))</f>
        <v>【100.91】</v>
      </c>
      <c r="CB6" s="35">
        <f>IF(CB7="",NA(),CB7)</f>
        <v>520.23</v>
      </c>
      <c r="CC6" s="35">
        <f t="shared" ref="CC6:CK6" si="9">IF(CC7="",NA(),CC7)</f>
        <v>508.38</v>
      </c>
      <c r="CD6" s="35">
        <f t="shared" si="9"/>
        <v>150</v>
      </c>
      <c r="CE6" s="35">
        <f t="shared" si="9"/>
        <v>404.87</v>
      </c>
      <c r="CF6" s="35">
        <f t="shared" si="9"/>
        <v>405.42</v>
      </c>
      <c r="CG6" s="35">
        <f t="shared" si="9"/>
        <v>217.82</v>
      </c>
      <c r="CH6" s="35">
        <f t="shared" si="9"/>
        <v>215.28</v>
      </c>
      <c r="CI6" s="35">
        <f t="shared" si="9"/>
        <v>207.96</v>
      </c>
      <c r="CJ6" s="35">
        <f t="shared" si="9"/>
        <v>194.31</v>
      </c>
      <c r="CK6" s="35">
        <f t="shared" si="9"/>
        <v>220.31</v>
      </c>
      <c r="CL6" s="34" t="str">
        <f>IF(CL7="","",IF(CL7="-","【-】","【"&amp;SUBSTITUTE(TEXT(CL7,"#,##0.00"),"-","△")&amp;"】"))</f>
        <v>【136.86】</v>
      </c>
      <c r="CM6" s="35">
        <f>IF(CM7="",NA(),CM7)</f>
        <v>82.46</v>
      </c>
      <c r="CN6" s="35">
        <f t="shared" ref="CN6:CV6" si="10">IF(CN7="",NA(),CN7)</f>
        <v>83.34</v>
      </c>
      <c r="CO6" s="35">
        <f t="shared" si="10"/>
        <v>81.13</v>
      </c>
      <c r="CP6" s="35">
        <f t="shared" si="10"/>
        <v>80.52</v>
      </c>
      <c r="CQ6" s="35">
        <f t="shared" si="10"/>
        <v>58.34</v>
      </c>
      <c r="CR6" s="35">
        <f t="shared" si="10"/>
        <v>54.44</v>
      </c>
      <c r="CS6" s="35">
        <f t="shared" si="10"/>
        <v>54.67</v>
      </c>
      <c r="CT6" s="35">
        <f t="shared" si="10"/>
        <v>53.51</v>
      </c>
      <c r="CU6" s="35">
        <f t="shared" si="10"/>
        <v>53.5</v>
      </c>
      <c r="CV6" s="35">
        <f t="shared" si="10"/>
        <v>49.68</v>
      </c>
      <c r="CW6" s="34" t="str">
        <f>IF(CW7="","",IF(CW7="-","【-】","【"&amp;SUBSTITUTE(TEXT(CW7,"#,##0.00"),"-","△")&amp;"】"))</f>
        <v>【58.98】</v>
      </c>
      <c r="CX6" s="35">
        <f>IF(CX7="",NA(),CX7)</f>
        <v>76.66</v>
      </c>
      <c r="CY6" s="35">
        <f t="shared" ref="CY6:DG6" si="11">IF(CY7="",NA(),CY7)</f>
        <v>68.36</v>
      </c>
      <c r="CZ6" s="35">
        <f t="shared" si="11"/>
        <v>70.69</v>
      </c>
      <c r="DA6" s="35">
        <f t="shared" si="11"/>
        <v>70.63</v>
      </c>
      <c r="DB6" s="35">
        <f t="shared" si="11"/>
        <v>82.32</v>
      </c>
      <c r="DC6" s="35">
        <f t="shared" si="11"/>
        <v>84.2</v>
      </c>
      <c r="DD6" s="35">
        <f t="shared" si="11"/>
        <v>83.8</v>
      </c>
      <c r="DE6" s="35">
        <f t="shared" si="11"/>
        <v>83.91</v>
      </c>
      <c r="DF6" s="35">
        <f t="shared" si="11"/>
        <v>83.51</v>
      </c>
      <c r="DG6" s="35">
        <f t="shared" si="11"/>
        <v>83.35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0.02</v>
      </c>
      <c r="EG6" s="34">
        <f t="shared" si="14"/>
        <v>0</v>
      </c>
      <c r="EH6" s="34">
        <f t="shared" si="14"/>
        <v>0</v>
      </c>
      <c r="EI6" s="34">
        <f t="shared" si="14"/>
        <v>0</v>
      </c>
      <c r="EJ6" s="35">
        <f t="shared" si="14"/>
        <v>0.04</v>
      </c>
      <c r="EK6" s="35">
        <f t="shared" si="14"/>
        <v>0.11</v>
      </c>
      <c r="EL6" s="35">
        <f t="shared" si="14"/>
        <v>0.15</v>
      </c>
      <c r="EM6" s="35">
        <f t="shared" si="14"/>
        <v>0.16</v>
      </c>
      <c r="EN6" s="35">
        <f t="shared" si="14"/>
        <v>0.12</v>
      </c>
      <c r="EO6" s="34" t="str">
        <f>IF(EO7="","",IF(EO7="-","【-】","【"&amp;SUBSTITUTE(TEXT(EO7,"#,##0.00"),"-","△")&amp;"】"))</f>
        <v>【0.23】</v>
      </c>
    </row>
    <row r="7" spans="1:145" s="36" customFormat="1" x14ac:dyDescent="0.15">
      <c r="A7" s="28"/>
      <c r="B7" s="37">
        <v>2018</v>
      </c>
      <c r="C7" s="37">
        <v>72095</v>
      </c>
      <c r="D7" s="37">
        <v>47</v>
      </c>
      <c r="E7" s="37">
        <v>17</v>
      </c>
      <c r="F7" s="37">
        <v>1</v>
      </c>
      <c r="G7" s="37">
        <v>0</v>
      </c>
      <c r="H7" s="37" t="s">
        <v>97</v>
      </c>
      <c r="I7" s="37" t="s">
        <v>98</v>
      </c>
      <c r="J7" s="37" t="s">
        <v>99</v>
      </c>
      <c r="K7" s="37" t="s">
        <v>100</v>
      </c>
      <c r="L7" s="37" t="s">
        <v>101</v>
      </c>
      <c r="M7" s="37" t="s">
        <v>102</v>
      </c>
      <c r="N7" s="38" t="s">
        <v>103</v>
      </c>
      <c r="O7" s="38" t="s">
        <v>104</v>
      </c>
      <c r="P7" s="38">
        <v>55.74</v>
      </c>
      <c r="Q7" s="38">
        <v>84.57</v>
      </c>
      <c r="R7" s="38">
        <v>2808</v>
      </c>
      <c r="S7" s="38">
        <v>35322</v>
      </c>
      <c r="T7" s="38">
        <v>197.79</v>
      </c>
      <c r="U7" s="38">
        <v>178.58</v>
      </c>
      <c r="V7" s="38">
        <v>19520</v>
      </c>
      <c r="W7" s="38">
        <v>8.1199999999999992</v>
      </c>
      <c r="X7" s="38">
        <v>2403.94</v>
      </c>
      <c r="Y7" s="38">
        <v>50.38</v>
      </c>
      <c r="Z7" s="38">
        <v>52.05</v>
      </c>
      <c r="AA7" s="38">
        <v>51.45</v>
      </c>
      <c r="AB7" s="38">
        <v>34.840000000000003</v>
      </c>
      <c r="AC7" s="38">
        <v>31.93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2208.69</v>
      </c>
      <c r="BG7" s="38">
        <v>0</v>
      </c>
      <c r="BH7" s="38">
        <v>0</v>
      </c>
      <c r="BI7" s="38">
        <v>0</v>
      </c>
      <c r="BJ7" s="38">
        <v>0</v>
      </c>
      <c r="BK7" s="38">
        <v>1136.5</v>
      </c>
      <c r="BL7" s="38">
        <v>1118.56</v>
      </c>
      <c r="BM7" s="38">
        <v>1111.31</v>
      </c>
      <c r="BN7" s="38">
        <v>966.33</v>
      </c>
      <c r="BO7" s="38">
        <v>1048.23</v>
      </c>
      <c r="BP7" s="38">
        <v>682.78</v>
      </c>
      <c r="BQ7" s="38">
        <v>28.6</v>
      </c>
      <c r="BR7" s="38">
        <v>29.39</v>
      </c>
      <c r="BS7" s="38">
        <v>99.3</v>
      </c>
      <c r="BT7" s="38">
        <v>38.82</v>
      </c>
      <c r="BU7" s="38">
        <v>36.83</v>
      </c>
      <c r="BV7" s="38">
        <v>71.650000000000006</v>
      </c>
      <c r="BW7" s="38">
        <v>72.33</v>
      </c>
      <c r="BX7" s="38">
        <v>75.540000000000006</v>
      </c>
      <c r="BY7" s="38">
        <v>81.739999999999995</v>
      </c>
      <c r="BZ7" s="38">
        <v>78.92</v>
      </c>
      <c r="CA7" s="38">
        <v>100.91</v>
      </c>
      <c r="CB7" s="38">
        <v>520.23</v>
      </c>
      <c r="CC7" s="38">
        <v>508.38</v>
      </c>
      <c r="CD7" s="38">
        <v>150</v>
      </c>
      <c r="CE7" s="38">
        <v>404.87</v>
      </c>
      <c r="CF7" s="38">
        <v>405.42</v>
      </c>
      <c r="CG7" s="38">
        <v>217.82</v>
      </c>
      <c r="CH7" s="38">
        <v>215.28</v>
      </c>
      <c r="CI7" s="38">
        <v>207.96</v>
      </c>
      <c r="CJ7" s="38">
        <v>194.31</v>
      </c>
      <c r="CK7" s="38">
        <v>220.31</v>
      </c>
      <c r="CL7" s="38">
        <v>136.86000000000001</v>
      </c>
      <c r="CM7" s="38">
        <v>82.46</v>
      </c>
      <c r="CN7" s="38">
        <v>83.34</v>
      </c>
      <c r="CO7" s="38">
        <v>81.13</v>
      </c>
      <c r="CP7" s="38">
        <v>80.52</v>
      </c>
      <c r="CQ7" s="38">
        <v>58.34</v>
      </c>
      <c r="CR7" s="38">
        <v>54.44</v>
      </c>
      <c r="CS7" s="38">
        <v>54.67</v>
      </c>
      <c r="CT7" s="38">
        <v>53.51</v>
      </c>
      <c r="CU7" s="38">
        <v>53.5</v>
      </c>
      <c r="CV7" s="38">
        <v>49.68</v>
      </c>
      <c r="CW7" s="38">
        <v>58.98</v>
      </c>
      <c r="CX7" s="38">
        <v>76.66</v>
      </c>
      <c r="CY7" s="38">
        <v>68.36</v>
      </c>
      <c r="CZ7" s="38">
        <v>70.69</v>
      </c>
      <c r="DA7" s="38">
        <v>70.63</v>
      </c>
      <c r="DB7" s="38">
        <v>82.32</v>
      </c>
      <c r="DC7" s="38">
        <v>84.2</v>
      </c>
      <c r="DD7" s="38">
        <v>83.8</v>
      </c>
      <c r="DE7" s="38">
        <v>83.91</v>
      </c>
      <c r="DF7" s="38">
        <v>83.51</v>
      </c>
      <c r="DG7" s="38">
        <v>83.35</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0.02</v>
      </c>
      <c r="EG7" s="38">
        <v>0</v>
      </c>
      <c r="EH7" s="38">
        <v>0</v>
      </c>
      <c r="EI7" s="38">
        <v>0</v>
      </c>
      <c r="EJ7" s="38">
        <v>0.04</v>
      </c>
      <c r="EK7" s="38">
        <v>0.11</v>
      </c>
      <c r="EL7" s="38">
        <v>0.15</v>
      </c>
      <c r="EM7" s="38">
        <v>0.16</v>
      </c>
      <c r="EN7" s="38">
        <v>0.12</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2020-02-06T08:07:53Z</cp:lastPrinted>
  <dcterms:created xsi:type="dcterms:W3CDTF">2019-12-05T05:01:35Z</dcterms:created>
  <dcterms:modified xsi:type="dcterms:W3CDTF">2020-02-06T08:07:57Z</dcterms:modified>
  <cp:category/>
</cp:coreProperties>
</file>