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経営課\02下水道係\★常用文書\●決算統計\H30決算統計\08_〆1.28_公営企業に係る経営比較分析表（平成３０年度決算）の分析等について\【経営比較分析表】2018_072079_47_1718\"/>
    </mc:Choice>
  </mc:AlternateContent>
  <workbookProtection workbookAlgorithmName="SHA-512" workbookHashValue="62YQCHaec1ckk3qfFZB7+0K2cCFb10RE8gpQdbHLC0J3/xBksO1X9bjKuP8WO11KSmr01H4T1Wud4LAOOC5EQQ==" workbookSaltValue="JJVChJpqRpRLe70nVoJMeA==" workbookSpinCount="100000" lockStructure="1"/>
  <bookViews>
    <workbookView xWindow="0" yWindow="0" windowWidth="15360" windowHeight="7635"/>
  </bookViews>
  <sheets>
    <sheet name="法非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Q6" i="5"/>
  <c r="W10" i="4" s="1"/>
  <c r="P6" i="5"/>
  <c r="P10" i="4" s="1"/>
  <c r="O6" i="5"/>
  <c r="N6" i="5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I86" i="4"/>
  <c r="E86" i="4"/>
  <c r="AT10" i="4"/>
  <c r="AL10" i="4"/>
  <c r="AD10" i="4"/>
  <c r="I10" i="4"/>
  <c r="B10" i="4"/>
  <c r="AL8" i="4"/>
  <c r="P8" i="4"/>
  <c r="I8" i="4"/>
  <c r="C10" i="5" l="1"/>
  <c r="D10" i="5"/>
  <c r="E10" i="5"/>
  <c r="B10" i="5"/>
</calcChain>
</file>

<file path=xl/sharedStrings.xml><?xml version="1.0" encoding="utf-8"?>
<sst xmlns="http://schemas.openxmlformats.org/spreadsheetml/2006/main" count="239" uniqueCount="114">
  <si>
    <t>経営比較分析表（平成30年度決算）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</si>
  <si>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</si>
  <si>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</si>
  <si>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</si>
  <si>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</si>
  <si>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</si>
  <si>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</si>
  <si>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</si>
  <si>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</si>
  <si>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</si>
  <si>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</si>
  <si>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</si>
  <si>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</si>
  <si>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</si>
  <si>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</si>
  <si>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</si>
  <si>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</si>
  <si>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</si>
  <si>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</si>
  <si>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</si>
  <si>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</si>
  <si>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</si>
  <si>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</si>
  <si>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平成30年度全国平均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</si>
  <si>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</si>
  <si>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</si>
  <si>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</si>
  <si>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</si>
  <si>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</si>
  <si>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</si>
  <si>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</si>
  <si>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</si>
  <si>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</si>
  <si>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</si>
  <si>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</si>
  <si>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</si>
  <si>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</si>
  <si>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</si>
  <si>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</si>
  <si>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</si>
  <si>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</si>
  <si>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</si>
  <si>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</si>
  <si>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</si>
  <si>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</si>
  <si>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</si>
  <si>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</si>
  <si>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</si>
  <si>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</si>
  <si>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</si>
  <si>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</si>
  <si>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</si>
  <si>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</si>
  <si>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</si>
  <si>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</si>
  <si>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</si>
  <si>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</si>
  <si>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</si>
  <si>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</si>
  <si>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</si>
  <si>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</si>
  <si>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</si>
  <si>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</si>
  <si>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</si>
  <si>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</si>
  <si>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</si>
  <si>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</si>
  <si>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</si>
  <si>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</si>
  <si>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</si>
  <si>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</si>
  <si>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</si>
  <si>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</si>
  <si>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</si>
  <si>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</si>
  <si>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</si>
  <si>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</si>
  <si>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</si>
  <si>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</si>
  <si>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</si>
  <si>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</si>
  <si>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</si>
  <si>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</si>
  <si>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</si>
  <si>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</si>
  <si>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</si>
  <si>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</si>
  <si>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</si>
  <si>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</si>
  <si>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</si>
  <si>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</si>
  <si>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</si>
  <si>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</si>
  <si>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</si>
  <si>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</si>
  <si>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</si>
  <si>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</si>
  <si>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</si>
  <si>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須賀川市</t>
  </si>
  <si>
    <t>法非適用</t>
  </si>
  <si>
    <t>下水道事業</t>
  </si>
  <si>
    <t>特定地域生活排水処理</t>
  </si>
  <si>
    <t>K2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</si>
  <si>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</si>
  <si>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</si>
  <si>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</si>
  <si>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</si>
  <si>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</si>
  <si>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</si>
  <si>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</si>
  <si>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</si>
  <si>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①収益的収支比率：他会計繰入金の増額により100％を維持している。
④企業債残高対事業規模比率：使用料収入は減少したが、新規借入金がないため減少した。
⑤経費回収率：汚水処理費の増加及び使用料収入の減少により、昨年度から減少した。汚水処理費の削減が必要である。
⑥汚水処理原価：類似団体と比較すると汚水処理原価は高い。汚水処理費の削減が必要である。
⑦施設利用率：人口減少により、一日平均処理量が減少したため、施設利用率が減少した。
⑧水洗化率：全戸が合併処理浄化槽により汚水処理が行われている。</t>
    <rPh sb="16" eb="18">
      <t>ゾウガク</t>
    </rPh>
    <rPh sb="26" eb="28">
      <t>イジ</t>
    </rPh>
    <rPh sb="54" eb="56">
      <t>ゲンショウ</t>
    </rPh>
    <rPh sb="60" eb="62">
      <t>シンキ</t>
    </rPh>
    <rPh sb="62" eb="64">
      <t>カリイレ</t>
    </rPh>
    <rPh sb="64" eb="65">
      <t>キン</t>
    </rPh>
    <rPh sb="83" eb="85">
      <t>オスイ</t>
    </rPh>
    <rPh sb="85" eb="87">
      <t>ショリ</t>
    </rPh>
    <rPh sb="87" eb="88">
      <t>ヒ</t>
    </rPh>
    <rPh sb="89" eb="91">
      <t>ゾウカ</t>
    </rPh>
    <rPh sb="91" eb="92">
      <t>オヨ</t>
    </rPh>
    <rPh sb="93" eb="96">
      <t>シヨウリョウ</t>
    </rPh>
    <rPh sb="96" eb="98">
      <t>シュウニュウ</t>
    </rPh>
    <rPh sb="99" eb="101">
      <t>ゲンショウ</t>
    </rPh>
    <rPh sb="105" eb="108">
      <t>サクネンド</t>
    </rPh>
    <rPh sb="110" eb="112">
      <t>ゲンショウ</t>
    </rPh>
    <phoneticPr fontId="4"/>
  </si>
  <si>
    <t>　経営の健全性・効率性については、汚水処理費を使用料収入で賄いきれていないので、汚水処理費の削減による改善が必要がある。</t>
    <phoneticPr fontId="4"/>
  </si>
  <si>
    <t>　当面は通常の保守点検管理業務のなかで修繕等に努めていく。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</si>
</sst>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64-4BB1-88AB-A7E18B4C8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64-4BB1-88AB-A7E18B4C8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54.72</c:v>
                </c:pt>
                <c:pt idx="1">
                  <c:v>54.55</c:v>
                </c:pt>
                <c:pt idx="2">
                  <c:v>47.76</c:v>
                </c:pt>
                <c:pt idx="3">
                  <c:v>58.49</c:v>
                </c:pt>
                <c:pt idx="4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B9-43C4-A278-C257136A2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53.84</c:v>
                </c:pt>
                <c:pt idx="1">
                  <c:v>60.25</c:v>
                </c:pt>
                <c:pt idx="2">
                  <c:v>61.94</c:v>
                </c:pt>
                <c:pt idx="3">
                  <c:v>61.79</c:v>
                </c:pt>
                <c:pt idx="4">
                  <c:v>59.94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B9-43C4-A278-C257136A2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68-41FE-84D9-F2CB978E0C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95.04</c:v>
                </c:pt>
                <c:pt idx="1">
                  <c:v>95.26</c:v>
                </c:pt>
                <c:pt idx="2">
                  <c:v>94.14</c:v>
                </c:pt>
                <c:pt idx="3">
                  <c:v>92.44</c:v>
                </c:pt>
                <c:pt idx="4">
                  <c:v>89.66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68-41FE-84D9-F2CB978E0C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78.3</c:v>
                </c:pt>
                <c:pt idx="2">
                  <c:v>79.95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67-4FC6-BB43-7D56B03D9D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67-4FC6-BB43-7D56B03D9D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25-4066-BACE-FE1A8C086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25-4066-BACE-FE1A8C086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25-491E-BC15-159920852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25-491E-BC15-159920852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3B-4FB9-A13A-34D316794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3B-4FB9-A13A-34D316794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E0-4B4E-B0FC-747555DCC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E0-4B4E-B0FC-747555DCC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;&quot;-&quot;">
                  <c:v>143.69</c:v>
                </c:pt>
                <c:pt idx="3" formatCode="#,##0.00;&quot;△&quot;#,##0.00;&quot;-&quot;">
                  <c:v>47.25</c:v>
                </c:pt>
                <c:pt idx="4" formatCode="#,##0.00;&quot;△&quot;#,##0.00;&quot;-&quot;">
                  <c:v>27.79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61-4CDA-931F-252762497E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261.08</c:v>
                </c:pt>
                <c:pt idx="1">
                  <c:v>241.49</c:v>
                </c:pt>
                <c:pt idx="2">
                  <c:v>248.44</c:v>
                </c:pt>
                <c:pt idx="3">
                  <c:v>244.85</c:v>
                </c:pt>
                <c:pt idx="4">
                  <c:v>296.89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61-4CDA-931F-252762497E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75.55</c:v>
                </c:pt>
                <c:pt idx="1">
                  <c:v>65.11</c:v>
                </c:pt>
                <c:pt idx="2">
                  <c:v>73.260000000000005</c:v>
                </c:pt>
                <c:pt idx="3">
                  <c:v>97.03</c:v>
                </c:pt>
                <c:pt idx="4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EC-498F-AA54-5C3B32489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68.61</c:v>
                </c:pt>
                <c:pt idx="1">
                  <c:v>65.7</c:v>
                </c:pt>
                <c:pt idx="2">
                  <c:v>66.73</c:v>
                </c:pt>
                <c:pt idx="3">
                  <c:v>64.78</c:v>
                </c:pt>
                <c:pt idx="4">
                  <c:v>63.06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EC-498F-AA54-5C3B32489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334.58</c:v>
                </c:pt>
                <c:pt idx="1">
                  <c:v>400.02</c:v>
                </c:pt>
                <c:pt idx="2">
                  <c:v>341.61</c:v>
                </c:pt>
                <c:pt idx="3">
                  <c:v>329.74</c:v>
                </c:pt>
                <c:pt idx="4">
                  <c:v>414.56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EF-4DD9-BFFD-7701A88647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241.18</c:v>
                </c:pt>
                <c:pt idx="1">
                  <c:v>247.94</c:v>
                </c:pt>
                <c:pt idx="2">
                  <c:v>241.29</c:v>
                </c:pt>
                <c:pt idx="3">
                  <c:v>250.21</c:v>
                </c:pt>
                <c:pt idx="4">
                  <c:v>264.77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EF-4DD9-BFFD-7701A88647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【325.02】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【78.90】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【57.80】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【270.94】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V19" zoomScale="80" zoomScaleNormal="80" workbookViewId="0">
      <selection activeCell="BL16" sqref="BL16:BZ44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</row>
    <row r="3" spans="1:78" ht="9.75" customHeight="1" x14ac:dyDescent="0.15">
      <c r="A3" s="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</row>
    <row r="4" spans="1:78" ht="9.75" customHeight="1" x14ac:dyDescent="0.15">
      <c r="A4" s="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3" t="str">
        <f>データ!H6</f>
        <v>福島県　須賀川市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4" t="s">
        <v>1</v>
      </c>
      <c r="C7" s="44"/>
      <c r="D7" s="44"/>
      <c r="E7" s="44"/>
      <c r="F7" s="44"/>
      <c r="G7" s="44"/>
      <c r="H7" s="44"/>
      <c r="I7" s="44" t="s">
        <v>2</v>
      </c>
      <c r="J7" s="44"/>
      <c r="K7" s="44"/>
      <c r="L7" s="44"/>
      <c r="M7" s="44"/>
      <c r="N7" s="44"/>
      <c r="O7" s="44"/>
      <c r="P7" s="44" t="s">
        <v>3</v>
      </c>
      <c r="Q7" s="44"/>
      <c r="R7" s="44"/>
      <c r="S7" s="44"/>
      <c r="T7" s="44"/>
      <c r="U7" s="44"/>
      <c r="V7" s="44"/>
      <c r="W7" s="44" t="s">
        <v>4</v>
      </c>
      <c r="X7" s="44"/>
      <c r="Y7" s="44"/>
      <c r="Z7" s="44"/>
      <c r="AA7" s="44"/>
      <c r="AB7" s="44"/>
      <c r="AC7" s="44"/>
      <c r="AD7" s="44" t="s">
        <v>5</v>
      </c>
      <c r="AE7" s="44"/>
      <c r="AF7" s="44"/>
      <c r="AG7" s="44"/>
      <c r="AH7" s="44"/>
      <c r="AI7" s="44"/>
      <c r="AJ7" s="44"/>
      <c r="AK7" s="3"/>
      <c r="AL7" s="44" t="s">
        <v>6</v>
      </c>
      <c r="AM7" s="44"/>
      <c r="AN7" s="44"/>
      <c r="AO7" s="44"/>
      <c r="AP7" s="44"/>
      <c r="AQ7" s="44"/>
      <c r="AR7" s="44"/>
      <c r="AS7" s="44"/>
      <c r="AT7" s="44" t="s">
        <v>7</v>
      </c>
      <c r="AU7" s="44"/>
      <c r="AV7" s="44"/>
      <c r="AW7" s="44"/>
      <c r="AX7" s="44"/>
      <c r="AY7" s="44"/>
      <c r="AZ7" s="44"/>
      <c r="BA7" s="44"/>
      <c r="BB7" s="44" t="s">
        <v>8</v>
      </c>
      <c r="BC7" s="44"/>
      <c r="BD7" s="44"/>
      <c r="BE7" s="44"/>
      <c r="BF7" s="44"/>
      <c r="BG7" s="44"/>
      <c r="BH7" s="44"/>
      <c r="BI7" s="44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48" t="str">
        <f>データ!I6</f>
        <v>法非適用</v>
      </c>
      <c r="C8" s="48"/>
      <c r="D8" s="48"/>
      <c r="E8" s="48"/>
      <c r="F8" s="48"/>
      <c r="G8" s="48"/>
      <c r="H8" s="48"/>
      <c r="I8" s="48" t="str">
        <f>データ!J6</f>
        <v>下水道事業</v>
      </c>
      <c r="J8" s="48"/>
      <c r="K8" s="48"/>
      <c r="L8" s="48"/>
      <c r="M8" s="48"/>
      <c r="N8" s="48"/>
      <c r="O8" s="48"/>
      <c r="P8" s="48" t="str">
        <f>データ!K6</f>
        <v>特定地域生活排水処理</v>
      </c>
      <c r="Q8" s="48"/>
      <c r="R8" s="48"/>
      <c r="S8" s="48"/>
      <c r="T8" s="48"/>
      <c r="U8" s="48"/>
      <c r="V8" s="48"/>
      <c r="W8" s="48" t="str">
        <f>データ!L6</f>
        <v>K2</v>
      </c>
      <c r="X8" s="48"/>
      <c r="Y8" s="48"/>
      <c r="Z8" s="48"/>
      <c r="AA8" s="48"/>
      <c r="AB8" s="48"/>
      <c r="AC8" s="48"/>
      <c r="AD8" s="49" t="str">
        <f>データ!$M$6</f>
        <v>非設置</v>
      </c>
      <c r="AE8" s="49"/>
      <c r="AF8" s="49"/>
      <c r="AG8" s="49"/>
      <c r="AH8" s="49"/>
      <c r="AI8" s="49"/>
      <c r="AJ8" s="49"/>
      <c r="AK8" s="3"/>
      <c r="AL8" s="50">
        <f>データ!S6</f>
        <v>76759</v>
      </c>
      <c r="AM8" s="50"/>
      <c r="AN8" s="50"/>
      <c r="AO8" s="50"/>
      <c r="AP8" s="50"/>
      <c r="AQ8" s="50"/>
      <c r="AR8" s="50"/>
      <c r="AS8" s="50"/>
      <c r="AT8" s="45">
        <f>データ!T6</f>
        <v>279.43</v>
      </c>
      <c r="AU8" s="45"/>
      <c r="AV8" s="45"/>
      <c r="AW8" s="45"/>
      <c r="AX8" s="45"/>
      <c r="AY8" s="45"/>
      <c r="AZ8" s="45"/>
      <c r="BA8" s="45"/>
      <c r="BB8" s="45">
        <f>データ!U6</f>
        <v>274.7</v>
      </c>
      <c r="BC8" s="45"/>
      <c r="BD8" s="45"/>
      <c r="BE8" s="45"/>
      <c r="BF8" s="45"/>
      <c r="BG8" s="45"/>
      <c r="BH8" s="45"/>
      <c r="BI8" s="45"/>
      <c r="BJ8" s="3"/>
      <c r="BK8" s="3"/>
      <c r="BL8" s="46" t="s">
        <v>10</v>
      </c>
      <c r="BM8" s="47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44" t="s">
        <v>12</v>
      </c>
      <c r="C9" s="44"/>
      <c r="D9" s="44"/>
      <c r="E9" s="44"/>
      <c r="F9" s="44"/>
      <c r="G9" s="44"/>
      <c r="H9" s="44"/>
      <c r="I9" s="44" t="s">
        <v>13</v>
      </c>
      <c r="J9" s="44"/>
      <c r="K9" s="44"/>
      <c r="L9" s="44"/>
      <c r="M9" s="44"/>
      <c r="N9" s="44"/>
      <c r="O9" s="44"/>
      <c r="P9" s="44" t="s">
        <v>14</v>
      </c>
      <c r="Q9" s="44"/>
      <c r="R9" s="44"/>
      <c r="S9" s="44"/>
      <c r="T9" s="44"/>
      <c r="U9" s="44"/>
      <c r="V9" s="44"/>
      <c r="W9" s="44" t="s">
        <v>15</v>
      </c>
      <c r="X9" s="44"/>
      <c r="Y9" s="44"/>
      <c r="Z9" s="44"/>
      <c r="AA9" s="44"/>
      <c r="AB9" s="44"/>
      <c r="AC9" s="44"/>
      <c r="AD9" s="44" t="s">
        <v>16</v>
      </c>
      <c r="AE9" s="44"/>
      <c r="AF9" s="44"/>
      <c r="AG9" s="44"/>
      <c r="AH9" s="44"/>
      <c r="AI9" s="44"/>
      <c r="AJ9" s="44"/>
      <c r="AK9" s="3"/>
      <c r="AL9" s="44" t="s">
        <v>17</v>
      </c>
      <c r="AM9" s="44"/>
      <c r="AN9" s="44"/>
      <c r="AO9" s="44"/>
      <c r="AP9" s="44"/>
      <c r="AQ9" s="44"/>
      <c r="AR9" s="44"/>
      <c r="AS9" s="44"/>
      <c r="AT9" s="44" t="s">
        <v>18</v>
      </c>
      <c r="AU9" s="44"/>
      <c r="AV9" s="44"/>
      <c r="AW9" s="44"/>
      <c r="AX9" s="44"/>
      <c r="AY9" s="44"/>
      <c r="AZ9" s="44"/>
      <c r="BA9" s="44"/>
      <c r="BB9" s="44" t="s">
        <v>19</v>
      </c>
      <c r="BC9" s="44"/>
      <c r="BD9" s="44"/>
      <c r="BE9" s="44"/>
      <c r="BF9" s="44"/>
      <c r="BG9" s="44"/>
      <c r="BH9" s="44"/>
      <c r="BI9" s="44"/>
      <c r="BJ9" s="3"/>
      <c r="BK9" s="3"/>
      <c r="BL9" s="51" t="s">
        <v>20</v>
      </c>
      <c r="BM9" s="52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 t="str">
        <f>データ!O6</f>
        <v>該当数値なし</v>
      </c>
      <c r="J10" s="45"/>
      <c r="K10" s="45"/>
      <c r="L10" s="45"/>
      <c r="M10" s="45"/>
      <c r="N10" s="45"/>
      <c r="O10" s="45"/>
      <c r="P10" s="45">
        <f>データ!P6</f>
        <v>0.15</v>
      </c>
      <c r="Q10" s="45"/>
      <c r="R10" s="45"/>
      <c r="S10" s="45"/>
      <c r="T10" s="45"/>
      <c r="U10" s="45"/>
      <c r="V10" s="45"/>
      <c r="W10" s="45">
        <f>データ!Q6</f>
        <v>100</v>
      </c>
      <c r="X10" s="45"/>
      <c r="Y10" s="45"/>
      <c r="Z10" s="45"/>
      <c r="AA10" s="45"/>
      <c r="AB10" s="45"/>
      <c r="AC10" s="45"/>
      <c r="AD10" s="50">
        <f>データ!R6</f>
        <v>4752</v>
      </c>
      <c r="AE10" s="50"/>
      <c r="AF10" s="50"/>
      <c r="AG10" s="50"/>
      <c r="AH10" s="50"/>
      <c r="AI10" s="50"/>
      <c r="AJ10" s="50"/>
      <c r="AK10" s="2"/>
      <c r="AL10" s="50">
        <f>データ!V6</f>
        <v>113</v>
      </c>
      <c r="AM10" s="50"/>
      <c r="AN10" s="50"/>
      <c r="AO10" s="50"/>
      <c r="AP10" s="50"/>
      <c r="AQ10" s="50"/>
      <c r="AR10" s="50"/>
      <c r="AS10" s="50"/>
      <c r="AT10" s="45">
        <f>データ!W6</f>
        <v>14</v>
      </c>
      <c r="AU10" s="45"/>
      <c r="AV10" s="45"/>
      <c r="AW10" s="45"/>
      <c r="AX10" s="45"/>
      <c r="AY10" s="45"/>
      <c r="AZ10" s="45"/>
      <c r="BA10" s="45"/>
      <c r="BB10" s="45">
        <f>データ!X6</f>
        <v>8.07</v>
      </c>
      <c r="BC10" s="45"/>
      <c r="BD10" s="45"/>
      <c r="BE10" s="45"/>
      <c r="BF10" s="45"/>
      <c r="BG10" s="45"/>
      <c r="BH10" s="45"/>
      <c r="BI10" s="45"/>
      <c r="BJ10" s="2"/>
      <c r="BK10" s="2"/>
      <c r="BL10" s="68" t="s">
        <v>22</v>
      </c>
      <c r="BM10" s="69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70" t="s">
        <v>24</v>
      </c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</row>
    <row r="14" spans="1:78" ht="13.5" customHeight="1" x14ac:dyDescent="0.15">
      <c r="A14" s="2"/>
      <c r="B14" s="72" t="s">
        <v>25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4"/>
      <c r="BK14" s="2"/>
      <c r="BL14" s="62" t="s">
        <v>26</v>
      </c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4"/>
    </row>
    <row r="15" spans="1:78" ht="13.5" customHeight="1" x14ac:dyDescent="0.15">
      <c r="A15" s="2"/>
      <c r="B15" s="59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1"/>
      <c r="BK15" s="2"/>
      <c r="BL15" s="65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7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53" t="s">
        <v>111</v>
      </c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5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53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5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53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5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53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5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53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5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53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5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53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5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53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5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53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5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53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5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53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5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53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5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53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5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53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5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53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5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53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5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53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55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53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5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53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5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53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5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53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5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53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5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53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5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53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5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53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5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53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5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53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5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53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5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6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8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2" t="s">
        <v>27</v>
      </c>
      <c r="BM45" s="63"/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63"/>
      <c r="BZ45" s="64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5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7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3" t="s">
        <v>113</v>
      </c>
      <c r="BM47" s="54"/>
      <c r="BN47" s="54"/>
      <c r="BO47" s="54"/>
      <c r="BP47" s="54"/>
      <c r="BQ47" s="54"/>
      <c r="BR47" s="54"/>
      <c r="BS47" s="54"/>
      <c r="BT47" s="54"/>
      <c r="BU47" s="54"/>
      <c r="BV47" s="54"/>
      <c r="BW47" s="54"/>
      <c r="BX47" s="54"/>
      <c r="BY47" s="54"/>
      <c r="BZ47" s="55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3"/>
      <c r="BM48" s="54"/>
      <c r="BN48" s="54"/>
      <c r="BO48" s="54"/>
      <c r="BP48" s="54"/>
      <c r="BQ48" s="54"/>
      <c r="BR48" s="54"/>
      <c r="BS48" s="54"/>
      <c r="BT48" s="54"/>
      <c r="BU48" s="54"/>
      <c r="BV48" s="54"/>
      <c r="BW48" s="54"/>
      <c r="BX48" s="54"/>
      <c r="BY48" s="54"/>
      <c r="BZ48" s="55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3"/>
      <c r="BM49" s="54"/>
      <c r="BN49" s="54"/>
      <c r="BO49" s="54"/>
      <c r="BP49" s="54"/>
      <c r="BQ49" s="54"/>
      <c r="BR49" s="54"/>
      <c r="BS49" s="54"/>
      <c r="BT49" s="54"/>
      <c r="BU49" s="54"/>
      <c r="BV49" s="54"/>
      <c r="BW49" s="54"/>
      <c r="BX49" s="54"/>
      <c r="BY49" s="54"/>
      <c r="BZ49" s="55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3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5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3"/>
      <c r="BM51" s="54"/>
      <c r="BN51" s="54"/>
      <c r="BO51" s="54"/>
      <c r="BP51" s="54"/>
      <c r="BQ51" s="54"/>
      <c r="BR51" s="54"/>
      <c r="BS51" s="54"/>
      <c r="BT51" s="54"/>
      <c r="BU51" s="54"/>
      <c r="BV51" s="54"/>
      <c r="BW51" s="54"/>
      <c r="BX51" s="54"/>
      <c r="BY51" s="54"/>
      <c r="BZ51" s="55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3"/>
      <c r="BM52" s="54"/>
      <c r="BN52" s="54"/>
      <c r="BO52" s="54"/>
      <c r="BP52" s="54"/>
      <c r="BQ52" s="54"/>
      <c r="BR52" s="54"/>
      <c r="BS52" s="54"/>
      <c r="BT52" s="54"/>
      <c r="BU52" s="54"/>
      <c r="BV52" s="54"/>
      <c r="BW52" s="54"/>
      <c r="BX52" s="54"/>
      <c r="BY52" s="54"/>
      <c r="BZ52" s="55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3"/>
      <c r="BM53" s="54"/>
      <c r="BN53" s="54"/>
      <c r="BO53" s="54"/>
      <c r="BP53" s="54"/>
      <c r="BQ53" s="54"/>
      <c r="BR53" s="54"/>
      <c r="BS53" s="54"/>
      <c r="BT53" s="54"/>
      <c r="BU53" s="54"/>
      <c r="BV53" s="54"/>
      <c r="BW53" s="54"/>
      <c r="BX53" s="54"/>
      <c r="BY53" s="54"/>
      <c r="BZ53" s="55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3"/>
      <c r="BM54" s="54"/>
      <c r="BN54" s="54"/>
      <c r="BO54" s="54"/>
      <c r="BP54" s="54"/>
      <c r="BQ54" s="54"/>
      <c r="BR54" s="54"/>
      <c r="BS54" s="54"/>
      <c r="BT54" s="54"/>
      <c r="BU54" s="54"/>
      <c r="BV54" s="54"/>
      <c r="BW54" s="54"/>
      <c r="BX54" s="54"/>
      <c r="BY54" s="54"/>
      <c r="BZ54" s="55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3"/>
      <c r="BM55" s="54"/>
      <c r="BN55" s="54"/>
      <c r="BO55" s="54"/>
      <c r="BP55" s="54"/>
      <c r="BQ55" s="54"/>
      <c r="BR55" s="54"/>
      <c r="BS55" s="54"/>
      <c r="BT55" s="54"/>
      <c r="BU55" s="54"/>
      <c r="BV55" s="54"/>
      <c r="BW55" s="54"/>
      <c r="BX55" s="54"/>
      <c r="BY55" s="54"/>
      <c r="BZ55" s="55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53"/>
      <c r="BM56" s="54"/>
      <c r="BN56" s="54"/>
      <c r="BO56" s="54"/>
      <c r="BP56" s="54"/>
      <c r="BQ56" s="54"/>
      <c r="BR56" s="54"/>
      <c r="BS56" s="54"/>
      <c r="BT56" s="54"/>
      <c r="BU56" s="54"/>
      <c r="BV56" s="54"/>
      <c r="BW56" s="54"/>
      <c r="BX56" s="54"/>
      <c r="BY56" s="54"/>
      <c r="BZ56" s="55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53"/>
      <c r="BM57" s="54"/>
      <c r="BN57" s="54"/>
      <c r="BO57" s="54"/>
      <c r="BP57" s="54"/>
      <c r="BQ57" s="54"/>
      <c r="BR57" s="54"/>
      <c r="BS57" s="54"/>
      <c r="BT57" s="54"/>
      <c r="BU57" s="54"/>
      <c r="BV57" s="54"/>
      <c r="BW57" s="54"/>
      <c r="BX57" s="54"/>
      <c r="BY57" s="54"/>
      <c r="BZ57" s="55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53"/>
      <c r="BM58" s="54"/>
      <c r="BN58" s="54"/>
      <c r="BO58" s="54"/>
      <c r="BP58" s="54"/>
      <c r="BQ58" s="54"/>
      <c r="BR58" s="54"/>
      <c r="BS58" s="54"/>
      <c r="BT58" s="54"/>
      <c r="BU58" s="54"/>
      <c r="BV58" s="54"/>
      <c r="BW58" s="54"/>
      <c r="BX58" s="54"/>
      <c r="BY58" s="54"/>
      <c r="BZ58" s="55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53"/>
      <c r="BM59" s="54"/>
      <c r="BN59" s="54"/>
      <c r="BO59" s="54"/>
      <c r="BP59" s="54"/>
      <c r="BQ59" s="54"/>
      <c r="BR59" s="54"/>
      <c r="BS59" s="54"/>
      <c r="BT59" s="54"/>
      <c r="BU59" s="54"/>
      <c r="BV59" s="54"/>
      <c r="BW59" s="54"/>
      <c r="BX59" s="54"/>
      <c r="BY59" s="54"/>
      <c r="BZ59" s="55"/>
    </row>
    <row r="60" spans="1:78" ht="13.5" customHeight="1" x14ac:dyDescent="0.15">
      <c r="A60" s="2"/>
      <c r="B60" s="59" t="s">
        <v>28</v>
      </c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1"/>
      <c r="BK60" s="2"/>
      <c r="BL60" s="53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54"/>
      <c r="BX60" s="54"/>
      <c r="BY60" s="54"/>
      <c r="BZ60" s="55"/>
    </row>
    <row r="61" spans="1:78" ht="13.5" customHeight="1" x14ac:dyDescent="0.15">
      <c r="A61" s="2"/>
      <c r="B61" s="59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1"/>
      <c r="BK61" s="2"/>
      <c r="BL61" s="53"/>
      <c r="BM61" s="54"/>
      <c r="BN61" s="54"/>
      <c r="BO61" s="54"/>
      <c r="BP61" s="54"/>
      <c r="BQ61" s="54"/>
      <c r="BR61" s="54"/>
      <c r="BS61" s="54"/>
      <c r="BT61" s="54"/>
      <c r="BU61" s="54"/>
      <c r="BV61" s="54"/>
      <c r="BW61" s="54"/>
      <c r="BX61" s="54"/>
      <c r="BY61" s="54"/>
      <c r="BZ61" s="55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3"/>
      <c r="BM62" s="54"/>
      <c r="BN62" s="54"/>
      <c r="BO62" s="54"/>
      <c r="BP62" s="54"/>
      <c r="BQ62" s="54"/>
      <c r="BR62" s="54"/>
      <c r="BS62" s="54"/>
      <c r="BT62" s="54"/>
      <c r="BU62" s="54"/>
      <c r="BV62" s="54"/>
      <c r="BW62" s="54"/>
      <c r="BX62" s="54"/>
      <c r="BY62" s="54"/>
      <c r="BZ62" s="55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6"/>
      <c r="BM63" s="57"/>
      <c r="BN63" s="57"/>
      <c r="BO63" s="57"/>
      <c r="BP63" s="57"/>
      <c r="BQ63" s="57"/>
      <c r="BR63" s="57"/>
      <c r="BS63" s="57"/>
      <c r="BT63" s="57"/>
      <c r="BU63" s="57"/>
      <c r="BV63" s="57"/>
      <c r="BW63" s="57"/>
      <c r="BX63" s="57"/>
      <c r="BY63" s="57"/>
      <c r="BZ63" s="58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2" t="s">
        <v>29</v>
      </c>
      <c r="BM64" s="63"/>
      <c r="BN64" s="63"/>
      <c r="BO64" s="63"/>
      <c r="BP64" s="63"/>
      <c r="BQ64" s="63"/>
      <c r="BR64" s="63"/>
      <c r="BS64" s="63"/>
      <c r="BT64" s="63"/>
      <c r="BU64" s="63"/>
      <c r="BV64" s="63"/>
      <c r="BW64" s="63"/>
      <c r="BX64" s="63"/>
      <c r="BY64" s="63"/>
      <c r="BZ64" s="64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5"/>
      <c r="BM65" s="66"/>
      <c r="BN65" s="66"/>
      <c r="BO65" s="66"/>
      <c r="BP65" s="66"/>
      <c r="BQ65" s="66"/>
      <c r="BR65" s="66"/>
      <c r="BS65" s="66"/>
      <c r="BT65" s="66"/>
      <c r="BU65" s="66"/>
      <c r="BV65" s="66"/>
      <c r="BW65" s="66"/>
      <c r="BX65" s="66"/>
      <c r="BY65" s="66"/>
      <c r="BZ65" s="67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53" t="s">
        <v>112</v>
      </c>
      <c r="BM66" s="54"/>
      <c r="BN66" s="54"/>
      <c r="BO66" s="54"/>
      <c r="BP66" s="54"/>
      <c r="BQ66" s="54"/>
      <c r="BR66" s="54"/>
      <c r="BS66" s="54"/>
      <c r="BT66" s="54"/>
      <c r="BU66" s="54"/>
      <c r="BV66" s="54"/>
      <c r="BW66" s="54"/>
      <c r="BX66" s="54"/>
      <c r="BY66" s="54"/>
      <c r="BZ66" s="55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53"/>
      <c r="BM67" s="54"/>
      <c r="BN67" s="54"/>
      <c r="BO67" s="54"/>
      <c r="BP67" s="54"/>
      <c r="BQ67" s="54"/>
      <c r="BR67" s="54"/>
      <c r="BS67" s="54"/>
      <c r="BT67" s="54"/>
      <c r="BU67" s="54"/>
      <c r="BV67" s="54"/>
      <c r="BW67" s="54"/>
      <c r="BX67" s="54"/>
      <c r="BY67" s="54"/>
      <c r="BZ67" s="55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53"/>
      <c r="BM68" s="54"/>
      <c r="BN68" s="54"/>
      <c r="BO68" s="54"/>
      <c r="BP68" s="54"/>
      <c r="BQ68" s="54"/>
      <c r="BR68" s="54"/>
      <c r="BS68" s="54"/>
      <c r="BT68" s="54"/>
      <c r="BU68" s="54"/>
      <c r="BV68" s="54"/>
      <c r="BW68" s="54"/>
      <c r="BX68" s="54"/>
      <c r="BY68" s="54"/>
      <c r="BZ68" s="55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53"/>
      <c r="BM69" s="54"/>
      <c r="BN69" s="54"/>
      <c r="BO69" s="54"/>
      <c r="BP69" s="54"/>
      <c r="BQ69" s="54"/>
      <c r="BR69" s="54"/>
      <c r="BS69" s="54"/>
      <c r="BT69" s="54"/>
      <c r="BU69" s="54"/>
      <c r="BV69" s="54"/>
      <c r="BW69" s="54"/>
      <c r="BX69" s="54"/>
      <c r="BY69" s="54"/>
      <c r="BZ69" s="55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53"/>
      <c r="BM70" s="54"/>
      <c r="BN70" s="54"/>
      <c r="BO70" s="54"/>
      <c r="BP70" s="54"/>
      <c r="BQ70" s="54"/>
      <c r="BR70" s="54"/>
      <c r="BS70" s="54"/>
      <c r="BT70" s="54"/>
      <c r="BU70" s="54"/>
      <c r="BV70" s="54"/>
      <c r="BW70" s="54"/>
      <c r="BX70" s="54"/>
      <c r="BY70" s="54"/>
      <c r="BZ70" s="55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53"/>
      <c r="BM71" s="54"/>
      <c r="BN71" s="54"/>
      <c r="BO71" s="54"/>
      <c r="BP71" s="54"/>
      <c r="BQ71" s="54"/>
      <c r="BR71" s="54"/>
      <c r="BS71" s="54"/>
      <c r="BT71" s="54"/>
      <c r="BU71" s="54"/>
      <c r="BV71" s="54"/>
      <c r="BW71" s="54"/>
      <c r="BX71" s="54"/>
      <c r="BY71" s="54"/>
      <c r="BZ71" s="55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53"/>
      <c r="BM72" s="54"/>
      <c r="BN72" s="54"/>
      <c r="BO72" s="54"/>
      <c r="BP72" s="54"/>
      <c r="BQ72" s="54"/>
      <c r="BR72" s="54"/>
      <c r="BS72" s="54"/>
      <c r="BT72" s="54"/>
      <c r="BU72" s="54"/>
      <c r="BV72" s="54"/>
      <c r="BW72" s="54"/>
      <c r="BX72" s="54"/>
      <c r="BY72" s="54"/>
      <c r="BZ72" s="55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53"/>
      <c r="BM73" s="54"/>
      <c r="BN73" s="54"/>
      <c r="BO73" s="54"/>
      <c r="BP73" s="54"/>
      <c r="BQ73" s="54"/>
      <c r="BR73" s="54"/>
      <c r="BS73" s="54"/>
      <c r="BT73" s="54"/>
      <c r="BU73" s="54"/>
      <c r="BV73" s="54"/>
      <c r="BW73" s="54"/>
      <c r="BX73" s="54"/>
      <c r="BY73" s="54"/>
      <c r="BZ73" s="55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53"/>
      <c r="BM74" s="54"/>
      <c r="BN74" s="54"/>
      <c r="BO74" s="54"/>
      <c r="BP74" s="54"/>
      <c r="BQ74" s="54"/>
      <c r="BR74" s="54"/>
      <c r="BS74" s="54"/>
      <c r="BT74" s="54"/>
      <c r="BU74" s="54"/>
      <c r="BV74" s="54"/>
      <c r="BW74" s="54"/>
      <c r="BX74" s="54"/>
      <c r="BY74" s="54"/>
      <c r="BZ74" s="55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53"/>
      <c r="BM75" s="54"/>
      <c r="BN75" s="54"/>
      <c r="BO75" s="54"/>
      <c r="BP75" s="54"/>
      <c r="BQ75" s="54"/>
      <c r="BR75" s="54"/>
      <c r="BS75" s="54"/>
      <c r="BT75" s="54"/>
      <c r="BU75" s="54"/>
      <c r="BV75" s="54"/>
      <c r="BW75" s="54"/>
      <c r="BX75" s="54"/>
      <c r="BY75" s="54"/>
      <c r="BZ75" s="55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53"/>
      <c r="BM76" s="54"/>
      <c r="BN76" s="54"/>
      <c r="BO76" s="54"/>
      <c r="BP76" s="54"/>
      <c r="BQ76" s="54"/>
      <c r="BR76" s="54"/>
      <c r="BS76" s="54"/>
      <c r="BT76" s="54"/>
      <c r="BU76" s="54"/>
      <c r="BV76" s="54"/>
      <c r="BW76" s="54"/>
      <c r="BX76" s="54"/>
      <c r="BY76" s="54"/>
      <c r="BZ76" s="55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53"/>
      <c r="BM77" s="54"/>
      <c r="BN77" s="54"/>
      <c r="BO77" s="54"/>
      <c r="BP77" s="54"/>
      <c r="BQ77" s="54"/>
      <c r="BR77" s="54"/>
      <c r="BS77" s="54"/>
      <c r="BT77" s="54"/>
      <c r="BU77" s="54"/>
      <c r="BV77" s="54"/>
      <c r="BW77" s="54"/>
      <c r="BX77" s="54"/>
      <c r="BY77" s="54"/>
      <c r="BZ77" s="55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53"/>
      <c r="BM78" s="54"/>
      <c r="BN78" s="54"/>
      <c r="BO78" s="54"/>
      <c r="BP78" s="54"/>
      <c r="BQ78" s="54"/>
      <c r="BR78" s="54"/>
      <c r="BS78" s="54"/>
      <c r="BT78" s="54"/>
      <c r="BU78" s="54"/>
      <c r="BV78" s="54"/>
      <c r="BW78" s="54"/>
      <c r="BX78" s="54"/>
      <c r="BY78" s="54"/>
      <c r="BZ78" s="55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53"/>
      <c r="BM79" s="54"/>
      <c r="BN79" s="54"/>
      <c r="BO79" s="54"/>
      <c r="BP79" s="54"/>
      <c r="BQ79" s="54"/>
      <c r="BR79" s="54"/>
      <c r="BS79" s="54"/>
      <c r="BT79" s="54"/>
      <c r="BU79" s="54"/>
      <c r="BV79" s="54"/>
      <c r="BW79" s="54"/>
      <c r="BX79" s="54"/>
      <c r="BY79" s="54"/>
      <c r="BZ79" s="55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53"/>
      <c r="BM80" s="54"/>
      <c r="BN80" s="54"/>
      <c r="BO80" s="54"/>
      <c r="BP80" s="54"/>
      <c r="BQ80" s="54"/>
      <c r="BR80" s="54"/>
      <c r="BS80" s="54"/>
      <c r="BT80" s="54"/>
      <c r="BU80" s="54"/>
      <c r="BV80" s="54"/>
      <c r="BW80" s="54"/>
      <c r="BX80" s="54"/>
      <c r="BY80" s="54"/>
      <c r="BZ80" s="55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53"/>
      <c r="BM81" s="54"/>
      <c r="BN81" s="54"/>
      <c r="BO81" s="54"/>
      <c r="BP81" s="54"/>
      <c r="BQ81" s="54"/>
      <c r="BR81" s="54"/>
      <c r="BS81" s="54"/>
      <c r="BT81" s="54"/>
      <c r="BU81" s="54"/>
      <c r="BV81" s="54"/>
      <c r="BW81" s="54"/>
      <c r="BX81" s="54"/>
      <c r="BY81" s="54"/>
      <c r="BZ81" s="55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6"/>
      <c r="BM82" s="57"/>
      <c r="BN82" s="57"/>
      <c r="BO82" s="57"/>
      <c r="BP82" s="57"/>
      <c r="BQ82" s="57"/>
      <c r="BR82" s="57"/>
      <c r="BS82" s="57"/>
      <c r="BT82" s="57"/>
      <c r="BU82" s="57"/>
      <c r="BV82" s="57"/>
      <c r="BW82" s="57"/>
      <c r="BX82" s="57"/>
      <c r="BY82" s="57"/>
      <c r="BZ82" s="58"/>
    </row>
    <row r="83" spans="1:78" x14ac:dyDescent="0.15">
      <c r="C83" s="2" t="s">
        <v>30</v>
      </c>
    </row>
    <row r="84" spans="1:78" x14ac:dyDescent="0.15">
      <c r="C84" s="2"/>
    </row>
    <row r="85" spans="1:78" hidden="1" x14ac:dyDescent="0.15">
      <c r="B85" s="26" t="s">
        <v>31</v>
      </c>
      <c r="C85" s="26"/>
      <c r="D85" s="26"/>
      <c r="E85" s="26" t="s">
        <v>32</v>
      </c>
      <c r="F85" s="26" t="s">
        <v>33</v>
      </c>
      <c r="G85" s="26" t="s">
        <v>34</v>
      </c>
      <c r="H85" s="26" t="s">
        <v>35</v>
      </c>
      <c r="I85" s="26" t="s">
        <v>36</v>
      </c>
      <c r="J85" s="26" t="s">
        <v>37</v>
      </c>
      <c r="K85" s="26" t="s">
        <v>38</v>
      </c>
      <c r="L85" s="26" t="s">
        <v>39</v>
      </c>
      <c r="M85" s="26" t="s">
        <v>40</v>
      </c>
      <c r="N85" s="26" t="s">
        <v>41</v>
      </c>
      <c r="O85" s="26" t="s">
        <v>42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43</v>
      </c>
      <c r="G86" s="26" t="s">
        <v>43</v>
      </c>
      <c r="H86" s="26" t="str">
        <f>データ!BP6</f>
        <v>【325.02】</v>
      </c>
      <c r="I86" s="26" t="str">
        <f>データ!CA6</f>
        <v>【60.61】</v>
      </c>
      <c r="J86" s="26" t="str">
        <f>データ!CL6</f>
        <v>【270.94】</v>
      </c>
      <c r="K86" s="26" t="str">
        <f>データ!CW6</f>
        <v>【57.80】</v>
      </c>
      <c r="L86" s="26" t="str">
        <f>データ!DH6</f>
        <v>【78.90】</v>
      </c>
      <c r="M86" s="26" t="s">
        <v>44</v>
      </c>
      <c r="N86" s="26" t="s">
        <v>44</v>
      </c>
      <c r="O86" s="26" t="str">
        <f>データ!EO6</f>
        <v>【-】</v>
      </c>
    </row>
  </sheetData>
  <sheetProtection algorithmName="SHA-512" hashValue="FvifJXAFQoevx+63TbUSoRZ3gBaojmH6JjD/cZV56Y/P9rRS9ZIuyQG4/TubBU6DAZ0HHfvd+lH2f2nbWnS7mw==" saltValue="AaAlyahclWY2601XcwV/Xg==" spinCount="100000" sheet="1" objects="1" scenarios="1" formatCells="0" formatColumns="0" formatRows="0"/>
  <mergeCells count="46"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45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46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47</v>
      </c>
      <c r="B3" s="29" t="s">
        <v>48</v>
      </c>
      <c r="C3" s="29" t="s">
        <v>49</v>
      </c>
      <c r="D3" s="29" t="s">
        <v>50</v>
      </c>
      <c r="E3" s="29" t="s">
        <v>51</v>
      </c>
      <c r="F3" s="29" t="s">
        <v>52</v>
      </c>
      <c r="G3" s="29" t="s">
        <v>53</v>
      </c>
      <c r="H3" s="76" t="s">
        <v>54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8"/>
      <c r="Y3" s="82" t="s">
        <v>55</v>
      </c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 t="s">
        <v>56</v>
      </c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</row>
    <row r="4" spans="1:145" x14ac:dyDescent="0.15">
      <c r="A4" s="28" t="s">
        <v>57</v>
      </c>
      <c r="B4" s="30"/>
      <c r="C4" s="30"/>
      <c r="D4" s="30"/>
      <c r="E4" s="30"/>
      <c r="F4" s="30"/>
      <c r="G4" s="30"/>
      <c r="H4" s="79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1"/>
      <c r="Y4" s="75" t="s">
        <v>58</v>
      </c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 t="s">
        <v>59</v>
      </c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 t="s">
        <v>60</v>
      </c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 t="s">
        <v>61</v>
      </c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 t="s">
        <v>62</v>
      </c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 t="s">
        <v>63</v>
      </c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 t="s">
        <v>64</v>
      </c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 t="s">
        <v>65</v>
      </c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 t="s">
        <v>66</v>
      </c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 t="s">
        <v>67</v>
      </c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 t="s">
        <v>68</v>
      </c>
      <c r="EF4" s="75"/>
      <c r="EG4" s="75"/>
      <c r="EH4" s="75"/>
      <c r="EI4" s="75"/>
      <c r="EJ4" s="75"/>
      <c r="EK4" s="75"/>
      <c r="EL4" s="75"/>
      <c r="EM4" s="75"/>
      <c r="EN4" s="75"/>
      <c r="EO4" s="75"/>
    </row>
    <row r="5" spans="1:145" x14ac:dyDescent="0.15">
      <c r="A5" s="28" t="s">
        <v>69</v>
      </c>
      <c r="B5" s="31"/>
      <c r="C5" s="31"/>
      <c r="D5" s="31"/>
      <c r="E5" s="31"/>
      <c r="F5" s="31"/>
      <c r="G5" s="31"/>
      <c r="H5" s="32" t="s">
        <v>70</v>
      </c>
      <c r="I5" s="32" t="s">
        <v>71</v>
      </c>
      <c r="J5" s="32" t="s">
        <v>72</v>
      </c>
      <c r="K5" s="32" t="s">
        <v>73</v>
      </c>
      <c r="L5" s="32" t="s">
        <v>74</v>
      </c>
      <c r="M5" s="32" t="s">
        <v>5</v>
      </c>
      <c r="N5" s="32" t="s">
        <v>75</v>
      </c>
      <c r="O5" s="32" t="s">
        <v>76</v>
      </c>
      <c r="P5" s="32" t="s">
        <v>77</v>
      </c>
      <c r="Q5" s="32" t="s">
        <v>78</v>
      </c>
      <c r="R5" s="32" t="s">
        <v>79</v>
      </c>
      <c r="S5" s="32" t="s">
        <v>80</v>
      </c>
      <c r="T5" s="32" t="s">
        <v>81</v>
      </c>
      <c r="U5" s="32" t="s">
        <v>82</v>
      </c>
      <c r="V5" s="32" t="s">
        <v>83</v>
      </c>
      <c r="W5" s="32" t="s">
        <v>84</v>
      </c>
      <c r="X5" s="32" t="s">
        <v>85</v>
      </c>
      <c r="Y5" s="32" t="s">
        <v>86</v>
      </c>
      <c r="Z5" s="32" t="s">
        <v>87</v>
      </c>
      <c r="AA5" s="32" t="s">
        <v>88</v>
      </c>
      <c r="AB5" s="32" t="s">
        <v>89</v>
      </c>
      <c r="AC5" s="32" t="s">
        <v>90</v>
      </c>
      <c r="AD5" s="32" t="s">
        <v>91</v>
      </c>
      <c r="AE5" s="32" t="s">
        <v>92</v>
      </c>
      <c r="AF5" s="32" t="s">
        <v>93</v>
      </c>
      <c r="AG5" s="32" t="s">
        <v>94</v>
      </c>
      <c r="AH5" s="32" t="s">
        <v>95</v>
      </c>
      <c r="AI5" s="32" t="s">
        <v>31</v>
      </c>
      <c r="AJ5" s="32" t="s">
        <v>86</v>
      </c>
      <c r="AK5" s="32" t="s">
        <v>87</v>
      </c>
      <c r="AL5" s="32" t="s">
        <v>88</v>
      </c>
      <c r="AM5" s="32" t="s">
        <v>89</v>
      </c>
      <c r="AN5" s="32" t="s">
        <v>90</v>
      </c>
      <c r="AO5" s="32" t="s">
        <v>91</v>
      </c>
      <c r="AP5" s="32" t="s">
        <v>92</v>
      </c>
      <c r="AQ5" s="32" t="s">
        <v>93</v>
      </c>
      <c r="AR5" s="32" t="s">
        <v>94</v>
      </c>
      <c r="AS5" s="32" t="s">
        <v>95</v>
      </c>
      <c r="AT5" s="32" t="s">
        <v>96</v>
      </c>
      <c r="AU5" s="32" t="s">
        <v>86</v>
      </c>
      <c r="AV5" s="32" t="s">
        <v>87</v>
      </c>
      <c r="AW5" s="32" t="s">
        <v>88</v>
      </c>
      <c r="AX5" s="32" t="s">
        <v>89</v>
      </c>
      <c r="AY5" s="32" t="s">
        <v>90</v>
      </c>
      <c r="AZ5" s="32" t="s">
        <v>91</v>
      </c>
      <c r="BA5" s="32" t="s">
        <v>92</v>
      </c>
      <c r="BB5" s="32" t="s">
        <v>93</v>
      </c>
      <c r="BC5" s="32" t="s">
        <v>94</v>
      </c>
      <c r="BD5" s="32" t="s">
        <v>95</v>
      </c>
      <c r="BE5" s="32" t="s">
        <v>96</v>
      </c>
      <c r="BF5" s="32" t="s">
        <v>86</v>
      </c>
      <c r="BG5" s="32" t="s">
        <v>87</v>
      </c>
      <c r="BH5" s="32" t="s">
        <v>88</v>
      </c>
      <c r="BI5" s="32" t="s">
        <v>89</v>
      </c>
      <c r="BJ5" s="32" t="s">
        <v>90</v>
      </c>
      <c r="BK5" s="32" t="s">
        <v>91</v>
      </c>
      <c r="BL5" s="32" t="s">
        <v>92</v>
      </c>
      <c r="BM5" s="32" t="s">
        <v>93</v>
      </c>
      <c r="BN5" s="32" t="s">
        <v>94</v>
      </c>
      <c r="BO5" s="32" t="s">
        <v>95</v>
      </c>
      <c r="BP5" s="32" t="s">
        <v>96</v>
      </c>
      <c r="BQ5" s="32" t="s">
        <v>86</v>
      </c>
      <c r="BR5" s="32" t="s">
        <v>87</v>
      </c>
      <c r="BS5" s="32" t="s">
        <v>88</v>
      </c>
      <c r="BT5" s="32" t="s">
        <v>89</v>
      </c>
      <c r="BU5" s="32" t="s">
        <v>90</v>
      </c>
      <c r="BV5" s="32" t="s">
        <v>91</v>
      </c>
      <c r="BW5" s="32" t="s">
        <v>92</v>
      </c>
      <c r="BX5" s="32" t="s">
        <v>93</v>
      </c>
      <c r="BY5" s="32" t="s">
        <v>94</v>
      </c>
      <c r="BZ5" s="32" t="s">
        <v>95</v>
      </c>
      <c r="CA5" s="32" t="s">
        <v>96</v>
      </c>
      <c r="CB5" s="32" t="s">
        <v>86</v>
      </c>
      <c r="CC5" s="32" t="s">
        <v>87</v>
      </c>
      <c r="CD5" s="32" t="s">
        <v>88</v>
      </c>
      <c r="CE5" s="32" t="s">
        <v>89</v>
      </c>
      <c r="CF5" s="32" t="s">
        <v>90</v>
      </c>
      <c r="CG5" s="32" t="s">
        <v>91</v>
      </c>
      <c r="CH5" s="32" t="s">
        <v>92</v>
      </c>
      <c r="CI5" s="32" t="s">
        <v>93</v>
      </c>
      <c r="CJ5" s="32" t="s">
        <v>94</v>
      </c>
      <c r="CK5" s="32" t="s">
        <v>95</v>
      </c>
      <c r="CL5" s="32" t="s">
        <v>96</v>
      </c>
      <c r="CM5" s="32" t="s">
        <v>86</v>
      </c>
      <c r="CN5" s="32" t="s">
        <v>87</v>
      </c>
      <c r="CO5" s="32" t="s">
        <v>88</v>
      </c>
      <c r="CP5" s="32" t="s">
        <v>89</v>
      </c>
      <c r="CQ5" s="32" t="s">
        <v>90</v>
      </c>
      <c r="CR5" s="32" t="s">
        <v>91</v>
      </c>
      <c r="CS5" s="32" t="s">
        <v>92</v>
      </c>
      <c r="CT5" s="32" t="s">
        <v>93</v>
      </c>
      <c r="CU5" s="32" t="s">
        <v>94</v>
      </c>
      <c r="CV5" s="32" t="s">
        <v>95</v>
      </c>
      <c r="CW5" s="32" t="s">
        <v>96</v>
      </c>
      <c r="CX5" s="32" t="s">
        <v>86</v>
      </c>
      <c r="CY5" s="32" t="s">
        <v>87</v>
      </c>
      <c r="CZ5" s="32" t="s">
        <v>88</v>
      </c>
      <c r="DA5" s="32" t="s">
        <v>89</v>
      </c>
      <c r="DB5" s="32" t="s">
        <v>90</v>
      </c>
      <c r="DC5" s="32" t="s">
        <v>91</v>
      </c>
      <c r="DD5" s="32" t="s">
        <v>92</v>
      </c>
      <c r="DE5" s="32" t="s">
        <v>93</v>
      </c>
      <c r="DF5" s="32" t="s">
        <v>94</v>
      </c>
      <c r="DG5" s="32" t="s">
        <v>95</v>
      </c>
      <c r="DH5" s="32" t="s">
        <v>96</v>
      </c>
      <c r="DI5" s="32" t="s">
        <v>86</v>
      </c>
      <c r="DJ5" s="32" t="s">
        <v>87</v>
      </c>
      <c r="DK5" s="32" t="s">
        <v>88</v>
      </c>
      <c r="DL5" s="32" t="s">
        <v>89</v>
      </c>
      <c r="DM5" s="32" t="s">
        <v>90</v>
      </c>
      <c r="DN5" s="32" t="s">
        <v>91</v>
      </c>
      <c r="DO5" s="32" t="s">
        <v>92</v>
      </c>
      <c r="DP5" s="32" t="s">
        <v>93</v>
      </c>
      <c r="DQ5" s="32" t="s">
        <v>94</v>
      </c>
      <c r="DR5" s="32" t="s">
        <v>95</v>
      </c>
      <c r="DS5" s="32" t="s">
        <v>96</v>
      </c>
      <c r="DT5" s="32" t="s">
        <v>86</v>
      </c>
      <c r="DU5" s="32" t="s">
        <v>87</v>
      </c>
      <c r="DV5" s="32" t="s">
        <v>88</v>
      </c>
      <c r="DW5" s="32" t="s">
        <v>89</v>
      </c>
      <c r="DX5" s="32" t="s">
        <v>90</v>
      </c>
      <c r="DY5" s="32" t="s">
        <v>91</v>
      </c>
      <c r="DZ5" s="32" t="s">
        <v>92</v>
      </c>
      <c r="EA5" s="32" t="s">
        <v>93</v>
      </c>
      <c r="EB5" s="32" t="s">
        <v>94</v>
      </c>
      <c r="EC5" s="32" t="s">
        <v>95</v>
      </c>
      <c r="ED5" s="32" t="s">
        <v>96</v>
      </c>
      <c r="EE5" s="32" t="s">
        <v>86</v>
      </c>
      <c r="EF5" s="32" t="s">
        <v>87</v>
      </c>
      <c r="EG5" s="32" t="s">
        <v>88</v>
      </c>
      <c r="EH5" s="32" t="s">
        <v>89</v>
      </c>
      <c r="EI5" s="32" t="s">
        <v>90</v>
      </c>
      <c r="EJ5" s="32" t="s">
        <v>91</v>
      </c>
      <c r="EK5" s="32" t="s">
        <v>92</v>
      </c>
      <c r="EL5" s="32" t="s">
        <v>93</v>
      </c>
      <c r="EM5" s="32" t="s">
        <v>94</v>
      </c>
      <c r="EN5" s="32" t="s">
        <v>95</v>
      </c>
      <c r="EO5" s="32" t="s">
        <v>96</v>
      </c>
    </row>
    <row r="6" spans="1:145" s="36" customFormat="1" x14ac:dyDescent="0.15">
      <c r="A6" s="28" t="s">
        <v>97</v>
      </c>
      <c r="B6" s="33">
        <f>B7</f>
        <v>2018</v>
      </c>
      <c r="C6" s="33">
        <f t="shared" ref="C6:X6" si="3">C7</f>
        <v>72079</v>
      </c>
      <c r="D6" s="33">
        <f t="shared" si="3"/>
        <v>47</v>
      </c>
      <c r="E6" s="33">
        <f t="shared" si="3"/>
        <v>18</v>
      </c>
      <c r="F6" s="33">
        <f t="shared" si="3"/>
        <v>0</v>
      </c>
      <c r="G6" s="33">
        <f t="shared" si="3"/>
        <v>0</v>
      </c>
      <c r="H6" s="33" t="str">
        <f t="shared" si="3"/>
        <v>福島県　須賀川市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特定地域生活排水処理</v>
      </c>
      <c r="L6" s="33" t="str">
        <f t="shared" si="3"/>
        <v>K2</v>
      </c>
      <c r="M6" s="33" t="str">
        <f t="shared" si="3"/>
        <v>非設置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0.15</v>
      </c>
      <c r="Q6" s="34">
        <f t="shared" si="3"/>
        <v>100</v>
      </c>
      <c r="R6" s="34">
        <f t="shared" si="3"/>
        <v>4752</v>
      </c>
      <c r="S6" s="34">
        <f t="shared" si="3"/>
        <v>76759</v>
      </c>
      <c r="T6" s="34">
        <f t="shared" si="3"/>
        <v>279.43</v>
      </c>
      <c r="U6" s="34">
        <f t="shared" si="3"/>
        <v>274.7</v>
      </c>
      <c r="V6" s="34">
        <f t="shared" si="3"/>
        <v>113</v>
      </c>
      <c r="W6" s="34">
        <f t="shared" si="3"/>
        <v>14</v>
      </c>
      <c r="X6" s="34">
        <f t="shared" si="3"/>
        <v>8.07</v>
      </c>
      <c r="Y6" s="35">
        <f>IF(Y7="",NA(),Y7)</f>
        <v>100</v>
      </c>
      <c r="Z6" s="35">
        <f t="shared" ref="Z6:AH6" si="4">IF(Z7="",NA(),Z7)</f>
        <v>78.3</v>
      </c>
      <c r="AA6" s="35">
        <f t="shared" si="4"/>
        <v>79.95</v>
      </c>
      <c r="AB6" s="35">
        <f t="shared" si="4"/>
        <v>100</v>
      </c>
      <c r="AC6" s="35">
        <f t="shared" si="4"/>
        <v>100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4">
        <f>IF(BF7="",NA(),BF7)</f>
        <v>0</v>
      </c>
      <c r="BG6" s="34">
        <f t="shared" ref="BG6:BO6" si="7">IF(BG7="",NA(),BG7)</f>
        <v>0</v>
      </c>
      <c r="BH6" s="35">
        <f t="shared" si="7"/>
        <v>143.69</v>
      </c>
      <c r="BI6" s="35">
        <f t="shared" si="7"/>
        <v>47.25</v>
      </c>
      <c r="BJ6" s="35">
        <f t="shared" si="7"/>
        <v>27.79</v>
      </c>
      <c r="BK6" s="35">
        <f t="shared" si="7"/>
        <v>261.08</v>
      </c>
      <c r="BL6" s="35">
        <f t="shared" si="7"/>
        <v>241.49</v>
      </c>
      <c r="BM6" s="35">
        <f t="shared" si="7"/>
        <v>248.44</v>
      </c>
      <c r="BN6" s="35">
        <f t="shared" si="7"/>
        <v>244.85</v>
      </c>
      <c r="BO6" s="35">
        <f t="shared" si="7"/>
        <v>296.89</v>
      </c>
      <c r="BP6" s="34" t="str">
        <f>IF(BP7="","",IF(BP7="-","【-】","【"&amp;SUBSTITUTE(TEXT(BP7,"#,##0.00"),"-","△")&amp;"】"))</f>
        <v>【325.02】</v>
      </c>
      <c r="BQ6" s="35">
        <f>IF(BQ7="",NA(),BQ7)</f>
        <v>75.55</v>
      </c>
      <c r="BR6" s="35">
        <f t="shared" ref="BR6:BZ6" si="8">IF(BR7="",NA(),BR7)</f>
        <v>65.11</v>
      </c>
      <c r="BS6" s="35">
        <f t="shared" si="8"/>
        <v>73.260000000000005</v>
      </c>
      <c r="BT6" s="35">
        <f t="shared" si="8"/>
        <v>97.03</v>
      </c>
      <c r="BU6" s="35">
        <f t="shared" si="8"/>
        <v>67</v>
      </c>
      <c r="BV6" s="35">
        <f t="shared" si="8"/>
        <v>68.61</v>
      </c>
      <c r="BW6" s="35">
        <f t="shared" si="8"/>
        <v>65.7</v>
      </c>
      <c r="BX6" s="35">
        <f t="shared" si="8"/>
        <v>66.73</v>
      </c>
      <c r="BY6" s="35">
        <f t="shared" si="8"/>
        <v>64.78</v>
      </c>
      <c r="BZ6" s="35">
        <f t="shared" si="8"/>
        <v>63.06</v>
      </c>
      <c r="CA6" s="34" t="str">
        <f>IF(CA7="","",IF(CA7="-","【-】","【"&amp;SUBSTITUTE(TEXT(CA7,"#,##0.00"),"-","△")&amp;"】"))</f>
        <v>【60.61】</v>
      </c>
      <c r="CB6" s="35">
        <f>IF(CB7="",NA(),CB7)</f>
        <v>334.58</v>
      </c>
      <c r="CC6" s="35">
        <f t="shared" ref="CC6:CK6" si="9">IF(CC7="",NA(),CC7)</f>
        <v>400.02</v>
      </c>
      <c r="CD6" s="35">
        <f t="shared" si="9"/>
        <v>341.61</v>
      </c>
      <c r="CE6" s="35">
        <f t="shared" si="9"/>
        <v>329.74</v>
      </c>
      <c r="CF6" s="35">
        <f t="shared" si="9"/>
        <v>414.56</v>
      </c>
      <c r="CG6" s="35">
        <f t="shared" si="9"/>
        <v>241.18</v>
      </c>
      <c r="CH6" s="35">
        <f t="shared" si="9"/>
        <v>247.94</v>
      </c>
      <c r="CI6" s="35">
        <f t="shared" si="9"/>
        <v>241.29</v>
      </c>
      <c r="CJ6" s="35">
        <f t="shared" si="9"/>
        <v>250.21</v>
      </c>
      <c r="CK6" s="35">
        <f t="shared" si="9"/>
        <v>264.77</v>
      </c>
      <c r="CL6" s="34" t="str">
        <f>IF(CL7="","",IF(CL7="-","【-】","【"&amp;SUBSTITUTE(TEXT(CL7,"#,##0.00"),"-","△")&amp;"】"))</f>
        <v>【270.94】</v>
      </c>
      <c r="CM6" s="35">
        <f>IF(CM7="",NA(),CM7)</f>
        <v>54.72</v>
      </c>
      <c r="CN6" s="35">
        <f t="shared" ref="CN6:CV6" si="10">IF(CN7="",NA(),CN7)</f>
        <v>54.55</v>
      </c>
      <c r="CO6" s="35">
        <f t="shared" si="10"/>
        <v>47.76</v>
      </c>
      <c r="CP6" s="35">
        <f t="shared" si="10"/>
        <v>58.49</v>
      </c>
      <c r="CQ6" s="35">
        <f t="shared" si="10"/>
        <v>50</v>
      </c>
      <c r="CR6" s="35">
        <f t="shared" si="10"/>
        <v>53.84</v>
      </c>
      <c r="CS6" s="35">
        <f t="shared" si="10"/>
        <v>60.25</v>
      </c>
      <c r="CT6" s="35">
        <f t="shared" si="10"/>
        <v>61.94</v>
      </c>
      <c r="CU6" s="35">
        <f t="shared" si="10"/>
        <v>61.79</v>
      </c>
      <c r="CV6" s="35">
        <f t="shared" si="10"/>
        <v>59.94</v>
      </c>
      <c r="CW6" s="34" t="str">
        <f>IF(CW7="","",IF(CW7="-","【-】","【"&amp;SUBSTITUTE(TEXT(CW7,"#,##0.00"),"-","△")&amp;"】"))</f>
        <v>【57.80】</v>
      </c>
      <c r="CX6" s="35">
        <f>IF(CX7="",NA(),CX7)</f>
        <v>100</v>
      </c>
      <c r="CY6" s="35">
        <f t="shared" ref="CY6:DG6" si="11">IF(CY7="",NA(),CY7)</f>
        <v>100</v>
      </c>
      <c r="CZ6" s="35">
        <f t="shared" si="11"/>
        <v>100</v>
      </c>
      <c r="DA6" s="35">
        <f t="shared" si="11"/>
        <v>100</v>
      </c>
      <c r="DB6" s="35">
        <f t="shared" si="11"/>
        <v>100</v>
      </c>
      <c r="DC6" s="35">
        <f t="shared" si="11"/>
        <v>95.04</v>
      </c>
      <c r="DD6" s="35">
        <f t="shared" si="11"/>
        <v>95.26</v>
      </c>
      <c r="DE6" s="35">
        <f t="shared" si="11"/>
        <v>94.14</v>
      </c>
      <c r="DF6" s="35">
        <f t="shared" si="11"/>
        <v>92.44</v>
      </c>
      <c r="DG6" s="35">
        <f t="shared" si="11"/>
        <v>89.66</v>
      </c>
      <c r="DH6" s="34" t="str">
        <f>IF(DH7="","",IF(DH7="-","【-】","【"&amp;SUBSTITUTE(TEXT(DH7,"#,##0.00"),"-","△")&amp;"】"))</f>
        <v>【78.90】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5" t="str">
        <f>IF(EE7="",NA(),EE7)</f>
        <v>-</v>
      </c>
      <c r="EF6" s="35" t="str">
        <f t="shared" ref="EF6:EN6" si="14">IF(EF7="",NA(),EF7)</f>
        <v>-</v>
      </c>
      <c r="EG6" s="35" t="str">
        <f t="shared" si="14"/>
        <v>-</v>
      </c>
      <c r="EH6" s="35" t="str">
        <f t="shared" si="14"/>
        <v>-</v>
      </c>
      <c r="EI6" s="35" t="str">
        <f t="shared" si="14"/>
        <v>-</v>
      </c>
      <c r="EJ6" s="35" t="str">
        <f t="shared" si="14"/>
        <v>-</v>
      </c>
      <c r="EK6" s="35" t="str">
        <f t="shared" si="14"/>
        <v>-</v>
      </c>
      <c r="EL6" s="35" t="str">
        <f t="shared" si="14"/>
        <v>-</v>
      </c>
      <c r="EM6" s="35" t="str">
        <f t="shared" si="14"/>
        <v>-</v>
      </c>
      <c r="EN6" s="35" t="str">
        <f t="shared" si="14"/>
        <v>-</v>
      </c>
      <c r="EO6" s="34" t="str">
        <f>IF(EO7="","",IF(EO7="-","【-】","【"&amp;SUBSTITUTE(TEXT(EO7,"#,##0.00"),"-","△")&amp;"】"))</f>
        <v>【-】</v>
      </c>
    </row>
    <row r="7" spans="1:145" s="36" customFormat="1" x14ac:dyDescent="0.15">
      <c r="A7" s="28"/>
      <c r="B7" s="37">
        <v>2018</v>
      </c>
      <c r="C7" s="37">
        <v>72079</v>
      </c>
      <c r="D7" s="37">
        <v>47</v>
      </c>
      <c r="E7" s="37">
        <v>18</v>
      </c>
      <c r="F7" s="37">
        <v>0</v>
      </c>
      <c r="G7" s="37">
        <v>0</v>
      </c>
      <c r="H7" s="37" t="s">
        <v>98</v>
      </c>
      <c r="I7" s="37" t="s">
        <v>99</v>
      </c>
      <c r="J7" s="37" t="s">
        <v>100</v>
      </c>
      <c r="K7" s="37" t="s">
        <v>101</v>
      </c>
      <c r="L7" s="37" t="s">
        <v>102</v>
      </c>
      <c r="M7" s="37" t="s">
        <v>103</v>
      </c>
      <c r="N7" s="38" t="s">
        <v>104</v>
      </c>
      <c r="O7" s="38" t="s">
        <v>105</v>
      </c>
      <c r="P7" s="38">
        <v>0.15</v>
      </c>
      <c r="Q7" s="38">
        <v>100</v>
      </c>
      <c r="R7" s="38">
        <v>4752</v>
      </c>
      <c r="S7" s="38">
        <v>76759</v>
      </c>
      <c r="T7" s="38">
        <v>279.43</v>
      </c>
      <c r="U7" s="38">
        <v>274.7</v>
      </c>
      <c r="V7" s="38">
        <v>113</v>
      </c>
      <c r="W7" s="38">
        <v>14</v>
      </c>
      <c r="X7" s="38">
        <v>8.07</v>
      </c>
      <c r="Y7" s="38">
        <v>100</v>
      </c>
      <c r="Z7" s="38">
        <v>78.3</v>
      </c>
      <c r="AA7" s="38">
        <v>79.95</v>
      </c>
      <c r="AB7" s="38">
        <v>100</v>
      </c>
      <c r="AC7" s="38">
        <v>100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0</v>
      </c>
      <c r="BG7" s="38">
        <v>0</v>
      </c>
      <c r="BH7" s="38">
        <v>143.69</v>
      </c>
      <c r="BI7" s="38">
        <v>47.25</v>
      </c>
      <c r="BJ7" s="38">
        <v>27.79</v>
      </c>
      <c r="BK7" s="38">
        <v>261.08</v>
      </c>
      <c r="BL7" s="38">
        <v>241.49</v>
      </c>
      <c r="BM7" s="38">
        <v>248.44</v>
      </c>
      <c r="BN7" s="38">
        <v>244.85</v>
      </c>
      <c r="BO7" s="38">
        <v>296.89</v>
      </c>
      <c r="BP7" s="38">
        <v>325.02</v>
      </c>
      <c r="BQ7" s="38">
        <v>75.55</v>
      </c>
      <c r="BR7" s="38">
        <v>65.11</v>
      </c>
      <c r="BS7" s="38">
        <v>73.260000000000005</v>
      </c>
      <c r="BT7" s="38">
        <v>97.03</v>
      </c>
      <c r="BU7" s="38">
        <v>67</v>
      </c>
      <c r="BV7" s="38">
        <v>68.61</v>
      </c>
      <c r="BW7" s="38">
        <v>65.7</v>
      </c>
      <c r="BX7" s="38">
        <v>66.73</v>
      </c>
      <c r="BY7" s="38">
        <v>64.78</v>
      </c>
      <c r="BZ7" s="38">
        <v>63.06</v>
      </c>
      <c r="CA7" s="38">
        <v>60.61</v>
      </c>
      <c r="CB7" s="38">
        <v>334.58</v>
      </c>
      <c r="CC7" s="38">
        <v>400.02</v>
      </c>
      <c r="CD7" s="38">
        <v>341.61</v>
      </c>
      <c r="CE7" s="38">
        <v>329.74</v>
      </c>
      <c r="CF7" s="38">
        <v>414.56</v>
      </c>
      <c r="CG7" s="38">
        <v>241.18</v>
      </c>
      <c r="CH7" s="38">
        <v>247.94</v>
      </c>
      <c r="CI7" s="38">
        <v>241.29</v>
      </c>
      <c r="CJ7" s="38">
        <v>250.21</v>
      </c>
      <c r="CK7" s="38">
        <v>264.77</v>
      </c>
      <c r="CL7" s="38">
        <v>270.94</v>
      </c>
      <c r="CM7" s="38">
        <v>54.72</v>
      </c>
      <c r="CN7" s="38">
        <v>54.55</v>
      </c>
      <c r="CO7" s="38">
        <v>47.76</v>
      </c>
      <c r="CP7" s="38">
        <v>58.49</v>
      </c>
      <c r="CQ7" s="38">
        <v>50</v>
      </c>
      <c r="CR7" s="38">
        <v>53.84</v>
      </c>
      <c r="CS7" s="38">
        <v>60.25</v>
      </c>
      <c r="CT7" s="38">
        <v>61.94</v>
      </c>
      <c r="CU7" s="38">
        <v>61.79</v>
      </c>
      <c r="CV7" s="38">
        <v>59.94</v>
      </c>
      <c r="CW7" s="38">
        <v>57.8</v>
      </c>
      <c r="CX7" s="38">
        <v>100</v>
      </c>
      <c r="CY7" s="38">
        <v>100</v>
      </c>
      <c r="CZ7" s="38">
        <v>100</v>
      </c>
      <c r="DA7" s="38">
        <v>100</v>
      </c>
      <c r="DB7" s="38">
        <v>100</v>
      </c>
      <c r="DC7" s="38">
        <v>95.04</v>
      </c>
      <c r="DD7" s="38">
        <v>95.26</v>
      </c>
      <c r="DE7" s="38">
        <v>94.14</v>
      </c>
      <c r="DF7" s="38">
        <v>92.44</v>
      </c>
      <c r="DG7" s="38">
        <v>89.66</v>
      </c>
      <c r="DH7" s="38">
        <v>78.900000000000006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 t="s">
        <v>104</v>
      </c>
      <c r="EF7" s="38" t="s">
        <v>104</v>
      </c>
      <c r="EG7" s="38" t="s">
        <v>104</v>
      </c>
      <c r="EH7" s="38" t="s">
        <v>104</v>
      </c>
      <c r="EI7" s="38" t="s">
        <v>104</v>
      </c>
      <c r="EJ7" s="38" t="s">
        <v>104</v>
      </c>
      <c r="EK7" s="38" t="s">
        <v>104</v>
      </c>
      <c r="EL7" s="38" t="s">
        <v>104</v>
      </c>
      <c r="EM7" s="38" t="s">
        <v>104</v>
      </c>
      <c r="EN7" s="38" t="s">
        <v>104</v>
      </c>
      <c r="EO7" s="38" t="s">
        <v>104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106</v>
      </c>
      <c r="C9" s="40" t="s">
        <v>107</v>
      </c>
      <c r="D9" s="40" t="s">
        <v>108</v>
      </c>
      <c r="E9" s="40" t="s">
        <v>109</v>
      </c>
      <c r="F9" s="40" t="s">
        <v>110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48</v>
      </c>
      <c r="B10" s="41">
        <f>DATEVALUE($B$6-4&amp;"年1月1日")</f>
        <v>41640</v>
      </c>
      <c r="C10" s="41">
        <f>DATEVALUE($B$6-3&amp;"年1月1日")</f>
        <v>42005</v>
      </c>
      <c r="D10" s="41">
        <f>DATEVALUE($B$6-2&amp;"年1月1日")</f>
        <v>42370</v>
      </c>
      <c r="E10" s="41">
        <f>DATEVALUE($B$6-1&amp;"年1月1日")</f>
        <v>42736</v>
      </c>
      <c r="F10" s="41">
        <f>DATEVALUE($B$6&amp;"年1月1日")</f>
        <v>43101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1649</cp:lastModifiedBy>
  <dcterms:created xsi:type="dcterms:W3CDTF">2019-12-05T05:28:19Z</dcterms:created>
  <dcterms:modified xsi:type="dcterms:W3CDTF">2020-01-29T05:36:13Z</dcterms:modified>
  <cp:category/>
</cp:coreProperties>
</file>