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経営課\02下水道係\★常用文書\●決算統計\H30決算統計\08_〆1.28_公営企業に係る経営比較分析表（平成３０年度決算）の分析等について\【経営比較分析表】2018_072079_47_1718\"/>
    </mc:Choice>
  </mc:AlternateContent>
  <workbookProtection workbookAlgorithmName="SHA-512" workbookHashValue="W5r3xoW8bX/s83TvcWMPUAJSt+Becq9gdegq8a/vLMxxtFtbWilhDfJzNun4rpt9GxTpQtg5bPL3uURx8hCJTg==" workbookSaltValue="uWoJoExtUm7ti59B4PVMsA=="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C10" i="5" l="1"/>
  <c r="D10" i="5"/>
  <c r="E10" i="5"/>
  <c r="B10" i="5"/>
</calcChain>
</file>

<file path=xl/sharedStrings.xml><?xml version="1.0" encoding="utf-8"?>
<sst xmlns="http://schemas.openxmlformats.org/spreadsheetml/2006/main" count="228" uniqueCount="115">
  <si>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</si>
  <si>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</si>
  <si>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</si>
  <si>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</si>
  <si>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</si>
  <si>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</si>
  <si>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</si>
  <si>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</si>
  <si>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</si>
  <si>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</si>
  <si>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</si>
  <si>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</si>
  <si>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</si>
  <si>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</si>
  <si>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</si>
  <si>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</si>
  <si>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</si>
  <si>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</si>
  <si>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</si>
  <si>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</si>
  <si>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</si>
  <si>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</si>
  <si>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</si>
  <si>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</si>
  <si>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</si>
  <si>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</si>
  <si>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</si>
  <si>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</si>
  <si>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</si>
  <si>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</si>
  <si>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</si>
  <si>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</si>
  <si>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</si>
  <si>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</si>
  <si>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</si>
  <si>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</si>
  <si>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</si>
  <si>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</si>
  <si>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</si>
  <si>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</si>
  <si>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</si>
  <si>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</si>
  <si>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</si>
  <si>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</si>
  <si>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</si>
  <si>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</si>
  <si>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</si>
  <si>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</si>
  <si>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</si>
  <si>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</si>
  <si>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</si>
  <si>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</si>
  <si>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</si>
  <si>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</si>
  <si>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</si>
  <si>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</si>
  <si>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</si>
  <si>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</si>
  <si>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</si>
  <si>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</si>
  <si>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</si>
  <si>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</si>
  <si>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</si>
  <si>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</si>
  <si>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</si>
  <si>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</si>
  <si>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</si>
  <si>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</si>
  <si>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</si>
  <si>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</si>
  <si>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</si>
  <si>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</si>
  <si>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</si>
  <si>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</si>
  <si>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</si>
  <si>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</si>
  <si>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</si>
  <si>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</si>
  <si>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</si>
  <si>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</si>
  <si>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</si>
  <si>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</si>
  <si>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</si>
  <si>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</si>
  <si>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</si>
  <si>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</si>
  <si>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</si>
  <si>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</si>
  <si>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</si>
  <si>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</si>
  <si>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</si>
  <si>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</si>
  <si>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</si>
  <si>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</si>
  <si>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</si>
  <si>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</si>
  <si>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</si>
  <si>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</si>
  <si>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</si>
  <si>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須賀川市</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</si>
  <si>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</si>
  <si>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</si>
  <si>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</si>
  <si>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</si>
  <si>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</si>
  <si>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</si>
  <si>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</si>
  <si>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</si>
  <si>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</si>
  <si>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</si>
  <si>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</si>
  <si>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</si>
  <si>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処理施設の処理能力に見合った汚水流入量がないため、施設が遊休状態となっている。施設利用率を上げることが必要である。</t>
    <phoneticPr fontId="4"/>
  </si>
  <si>
    <t>①収益的収支比率：高い値だが、総収益の多くは他会計からの繰入金である。
④企業債残高対事業規模：特定環境保全公共下水道の整備は完了しており、現在は修繕に係る企業債の償還のみなので、今後は減少が見込まれる。
⑤経費回収率：非常に低い値となっている。本市の特定環境保全公共下水道は2箇所の処理施設があるが、うち1箇所の処理施設の接続数が極端に少ないため維持管理費も賄えていない状況である。
⑥汚水処理原価：類似団体と比較すると汚水処理原価は高くなっている。接続数が少なく有収水量も少ないため、汚水処理原価が高くなっている。
⑦施設利用率：処理区域内人口が少ないため、処理水量が少なく施設利用率が低い。
⑧水洗化率：処理区域内では全戸接続している。</t>
    <rPh sb="19" eb="20">
      <t>オオ</t>
    </rPh>
    <rPh sb="73" eb="75">
      <t>シュウゼン</t>
    </rPh>
    <rPh sb="76" eb="77">
      <t>カカ</t>
    </rPh>
    <rPh sb="90" eb="92">
      <t>コンゴ</t>
    </rPh>
    <rPh sb="96" eb="98">
      <t>ミコ</t>
    </rPh>
    <phoneticPr fontId="4"/>
  </si>
  <si>
    <t>　管渠については、平成7年に事業を着手、平成9年より供用開始し、一番古い管渠でも供用開始から26年未満と比較的新しく、更新時期に至っていないため、修繕・更新は行っていない。
　処理場についても、同様に平成9年より供用開始され、21年程度使用されている。今後は経年劣化による修繕費等の増加が見込まれることから、長期的な改善計画が必要となる。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</si>
</sst>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6AD-4098-8A69-87183B107698}"/>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7.0000000000000007E-2</c:v>
                </c:pt>
                <c:pt idx="2">
                  <c:v>0.09</c:v>
                </c:pt>
                <c:pt idx="3">
                  <c:v>0.09</c:v>
                </c:pt>
                <c:pt idx="4">
                  <c:v>0.13</c:v>
                </c:pt>
              </c:numCache>
            </c:numRef>
          </c:val>
          <c:smooth val="0"/>
          <c:extLst>
            <c:ext xmlns:c16="http://schemas.microsoft.com/office/drawing/2014/chart" uri="{C3380CC4-5D6E-409C-BE32-E72D297353CC}">
              <c16:uniqueId val="{00000001-06AD-4098-8A69-87183B107698}"/>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9.2799999999999994</c:v>
                </c:pt>
                <c:pt idx="1">
                  <c:v>9.2799999999999994</c:v>
                </c:pt>
                <c:pt idx="2">
                  <c:v>10.18</c:v>
                </c:pt>
                <c:pt idx="3">
                  <c:v>10.27</c:v>
                </c:pt>
                <c:pt idx="4">
                  <c:v>10.27</c:v>
                </c:pt>
              </c:numCache>
            </c:numRef>
          </c:val>
          <c:extLst>
            <c:ext xmlns:c16="http://schemas.microsoft.com/office/drawing/2014/chart" uri="{C3380CC4-5D6E-409C-BE32-E72D297353CC}">
              <c16:uniqueId val="{00000000-5CDC-4B48-A09C-DCB43C2A9BEB}"/>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43.58</c:v>
                </c:pt>
                <c:pt idx="1">
                  <c:v>41.35</c:v>
                </c:pt>
                <c:pt idx="2">
                  <c:v>42.9</c:v>
                </c:pt>
                <c:pt idx="3">
                  <c:v>43.36</c:v>
                </c:pt>
                <c:pt idx="4">
                  <c:v>42.56</c:v>
                </c:pt>
              </c:numCache>
            </c:numRef>
          </c:val>
          <c:smooth val="0"/>
          <c:extLst>
            <c:ext xmlns:c16="http://schemas.microsoft.com/office/drawing/2014/chart" uri="{C3380CC4-5D6E-409C-BE32-E72D297353CC}">
              <c16:uniqueId val="{00000001-5CDC-4B48-A09C-DCB43C2A9BEB}"/>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0505-4B66-B7F5-735338DAB508}"/>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82.35</c:v>
                </c:pt>
                <c:pt idx="1">
                  <c:v>82.9</c:v>
                </c:pt>
                <c:pt idx="2">
                  <c:v>83.5</c:v>
                </c:pt>
                <c:pt idx="3">
                  <c:v>83.06</c:v>
                </c:pt>
                <c:pt idx="4">
                  <c:v>83.32</c:v>
                </c:pt>
              </c:numCache>
            </c:numRef>
          </c:val>
          <c:smooth val="0"/>
          <c:extLst>
            <c:ext xmlns:c16="http://schemas.microsoft.com/office/drawing/2014/chart" uri="{C3380CC4-5D6E-409C-BE32-E72D297353CC}">
              <c16:uniqueId val="{00000001-0505-4B66-B7F5-735338DAB508}"/>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100</c:v>
                </c:pt>
                <c:pt idx="1">
                  <c:v>100</c:v>
                </c:pt>
                <c:pt idx="2">
                  <c:v>60.73</c:v>
                </c:pt>
                <c:pt idx="3">
                  <c:v>62.95</c:v>
                </c:pt>
                <c:pt idx="4">
                  <c:v>100</c:v>
                </c:pt>
              </c:numCache>
            </c:numRef>
          </c:val>
          <c:extLst>
            <c:ext xmlns:c16="http://schemas.microsoft.com/office/drawing/2014/chart" uri="{C3380CC4-5D6E-409C-BE32-E72D297353CC}">
              <c16:uniqueId val="{00000000-70C3-470E-A625-66CD28FD245F}"/>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0C3-470E-A625-66CD28FD245F}"/>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8C5-4AE9-847E-D53BCB3B67D2}"/>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8C5-4AE9-847E-D53BCB3B67D2}"/>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5F2-4444-84D6-06E88344EF3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5F2-4444-84D6-06E88344EF3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8F7-4E2D-810D-E7372D82B84E}"/>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8F7-4E2D-810D-E7372D82B84E}"/>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B3D-4A45-AD5E-60D1C971EE0D}"/>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B3D-4A45-AD5E-60D1C971EE0D}"/>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3111.19</c:v>
                </c:pt>
                <c:pt idx="1">
                  <c:v>2537.5300000000002</c:v>
                </c:pt>
                <c:pt idx="2">
                  <c:v>1327.95</c:v>
                </c:pt>
                <c:pt idx="3" formatCode="#,##0.00;&quot;△&quot;#,##0.00">
                  <c:v>0</c:v>
                </c:pt>
                <c:pt idx="4">
                  <c:v>1057.78</c:v>
                </c:pt>
              </c:numCache>
            </c:numRef>
          </c:val>
          <c:extLst>
            <c:ext xmlns:c16="http://schemas.microsoft.com/office/drawing/2014/chart" uri="{C3380CC4-5D6E-409C-BE32-E72D297353CC}">
              <c16:uniqueId val="{00000000-566C-474D-9E92-23B5C6A7AE18}"/>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1436</c:v>
                </c:pt>
                <c:pt idx="1">
                  <c:v>1434.89</c:v>
                </c:pt>
                <c:pt idx="2">
                  <c:v>1298.9100000000001</c:v>
                </c:pt>
                <c:pt idx="3">
                  <c:v>1243.71</c:v>
                </c:pt>
                <c:pt idx="4">
                  <c:v>1194.1500000000001</c:v>
                </c:pt>
              </c:numCache>
            </c:numRef>
          </c:val>
          <c:smooth val="0"/>
          <c:extLst>
            <c:ext xmlns:c16="http://schemas.microsoft.com/office/drawing/2014/chart" uri="{C3380CC4-5D6E-409C-BE32-E72D297353CC}">
              <c16:uniqueId val="{00000001-566C-474D-9E92-23B5C6A7AE18}"/>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30.45</c:v>
                </c:pt>
                <c:pt idx="1">
                  <c:v>31.4</c:v>
                </c:pt>
                <c:pt idx="2">
                  <c:v>19.98</c:v>
                </c:pt>
                <c:pt idx="3">
                  <c:v>22.85</c:v>
                </c:pt>
                <c:pt idx="4">
                  <c:v>17.86</c:v>
                </c:pt>
              </c:numCache>
            </c:numRef>
          </c:val>
          <c:extLst>
            <c:ext xmlns:c16="http://schemas.microsoft.com/office/drawing/2014/chart" uri="{C3380CC4-5D6E-409C-BE32-E72D297353CC}">
              <c16:uniqueId val="{00000000-4825-4A4B-BE98-DA18872D9197}"/>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66.56</c:v>
                </c:pt>
                <c:pt idx="1">
                  <c:v>66.22</c:v>
                </c:pt>
                <c:pt idx="2">
                  <c:v>69.87</c:v>
                </c:pt>
                <c:pt idx="3">
                  <c:v>74.3</c:v>
                </c:pt>
                <c:pt idx="4">
                  <c:v>72.260000000000005</c:v>
                </c:pt>
              </c:numCache>
            </c:numRef>
          </c:val>
          <c:smooth val="0"/>
          <c:extLst>
            <c:ext xmlns:c16="http://schemas.microsoft.com/office/drawing/2014/chart" uri="{C3380CC4-5D6E-409C-BE32-E72D297353CC}">
              <c16:uniqueId val="{00000001-4825-4A4B-BE98-DA18872D9197}"/>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601.38</c:v>
                </c:pt>
                <c:pt idx="1">
                  <c:v>661.64</c:v>
                </c:pt>
                <c:pt idx="2">
                  <c:v>962.49</c:v>
                </c:pt>
                <c:pt idx="3">
                  <c:v>891.29</c:v>
                </c:pt>
                <c:pt idx="4">
                  <c:v>947.87</c:v>
                </c:pt>
              </c:numCache>
            </c:numRef>
          </c:val>
          <c:extLst>
            <c:ext xmlns:c16="http://schemas.microsoft.com/office/drawing/2014/chart" uri="{C3380CC4-5D6E-409C-BE32-E72D297353CC}">
              <c16:uniqueId val="{00000000-5D5C-4C8C-B787-839D4E44858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244.29</c:v>
                </c:pt>
                <c:pt idx="1">
                  <c:v>246.72</c:v>
                </c:pt>
                <c:pt idx="2">
                  <c:v>234.96</c:v>
                </c:pt>
                <c:pt idx="3">
                  <c:v>221.81</c:v>
                </c:pt>
                <c:pt idx="4">
                  <c:v>230.02</c:v>
                </c:pt>
              </c:numCache>
            </c:numRef>
          </c:val>
          <c:smooth val="0"/>
          <c:extLst>
            <c:ext xmlns:c16="http://schemas.microsoft.com/office/drawing/2014/chart" uri="{C3380CC4-5D6E-409C-BE32-E72D297353CC}">
              <c16:uniqueId val="{00000001-5D5C-4C8C-B787-839D4E44858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【1,209.40】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【219.46】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V30" zoomScale="80" zoomScaleNormal="80" workbookViewId="0">
      <selection activeCell="BF57" sqref="BF5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福島県　須賀川市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D2</v>
      </c>
      <c r="X8" s="48"/>
      <c r="Y8" s="48"/>
      <c r="Z8" s="48"/>
      <c r="AA8" s="48"/>
      <c r="AB8" s="48"/>
      <c r="AC8" s="48"/>
      <c r="AD8" s="49" t="str">
        <f>データ!$M$6</f>
        <v>非設置</v>
      </c>
      <c r="AE8" s="49"/>
      <c r="AF8" s="49"/>
      <c r="AG8" s="49"/>
      <c r="AH8" s="49"/>
      <c r="AI8" s="49"/>
      <c r="AJ8" s="49"/>
      <c r="AK8" s="3"/>
      <c r="AL8" s="50">
        <f>データ!S6</f>
        <v>76759</v>
      </c>
      <c r="AM8" s="50"/>
      <c r="AN8" s="50"/>
      <c r="AO8" s="50"/>
      <c r="AP8" s="50"/>
      <c r="AQ8" s="50"/>
      <c r="AR8" s="50"/>
      <c r="AS8" s="50"/>
      <c r="AT8" s="45">
        <f>データ!T6</f>
        <v>279.43</v>
      </c>
      <c r="AU8" s="45"/>
      <c r="AV8" s="45"/>
      <c r="AW8" s="45"/>
      <c r="AX8" s="45"/>
      <c r="AY8" s="45"/>
      <c r="AZ8" s="45"/>
      <c r="BA8" s="45"/>
      <c r="BB8" s="45">
        <f>データ!U6</f>
        <v>274.7</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0.56000000000000005</v>
      </c>
      <c r="Q10" s="45"/>
      <c r="R10" s="45"/>
      <c r="S10" s="45"/>
      <c r="T10" s="45"/>
      <c r="U10" s="45"/>
      <c r="V10" s="45"/>
      <c r="W10" s="45">
        <f>データ!Q6</f>
        <v>91.43</v>
      </c>
      <c r="X10" s="45"/>
      <c r="Y10" s="45"/>
      <c r="Z10" s="45"/>
      <c r="AA10" s="45"/>
      <c r="AB10" s="45"/>
      <c r="AC10" s="45"/>
      <c r="AD10" s="50">
        <f>データ!R6</f>
        <v>3132</v>
      </c>
      <c r="AE10" s="50"/>
      <c r="AF10" s="50"/>
      <c r="AG10" s="50"/>
      <c r="AH10" s="50"/>
      <c r="AI10" s="50"/>
      <c r="AJ10" s="50"/>
      <c r="AK10" s="2"/>
      <c r="AL10" s="50">
        <f>データ!V6</f>
        <v>428</v>
      </c>
      <c r="AM10" s="50"/>
      <c r="AN10" s="50"/>
      <c r="AO10" s="50"/>
      <c r="AP10" s="50"/>
      <c r="AQ10" s="50"/>
      <c r="AR10" s="50"/>
      <c r="AS10" s="50"/>
      <c r="AT10" s="45">
        <f>データ!W6</f>
        <v>0.46</v>
      </c>
      <c r="AU10" s="45"/>
      <c r="AV10" s="45"/>
      <c r="AW10" s="45"/>
      <c r="AX10" s="45"/>
      <c r="AY10" s="45"/>
      <c r="AZ10" s="45"/>
      <c r="BA10" s="45"/>
      <c r="BB10" s="45">
        <f>データ!X6</f>
        <v>930.43</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113</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114</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112</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【1,209.40】</v>
      </c>
      <c r="I86" s="26" t="str">
        <f>データ!CA6</f>
        <v>【74.48】</v>
      </c>
      <c r="J86" s="26" t="str">
        <f>データ!CL6</f>
        <v>【219.46】</v>
      </c>
      <c r="K86" s="26" t="str">
        <f>データ!CW6</f>
        <v>【42.82】</v>
      </c>
      <c r="L86" s="26" t="str">
        <f>データ!DH6</f>
        <v>【83.36】</v>
      </c>
      <c r="M86" s="26" t="s">
        <v>45</v>
      </c>
      <c r="N86" s="26" t="s">
        <v>45</v>
      </c>
      <c r="O86" s="26" t="str">
        <f>データ!EO6</f>
        <v>【0.12】</v>
      </c>
    </row>
  </sheetData>
  <sheetProtection algorithmName="SHA-512" hashValue="NnogUzSodJJI4LPgl4O9Rr/5oZaVMenorN57wUTXr1kASKG82PF3WcXIfsiEasyHnePWIwqLkEdVqcjmzpPgQA==" saltValue="iTfndyjWx6XxE5VTivvID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6" t="s">
        <v>55</v>
      </c>
      <c r="I3" s="77"/>
      <c r="J3" s="77"/>
      <c r="K3" s="77"/>
      <c r="L3" s="77"/>
      <c r="M3" s="77"/>
      <c r="N3" s="77"/>
      <c r="O3" s="77"/>
      <c r="P3" s="77"/>
      <c r="Q3" s="77"/>
      <c r="R3" s="77"/>
      <c r="S3" s="77"/>
      <c r="T3" s="77"/>
      <c r="U3" s="77"/>
      <c r="V3" s="77"/>
      <c r="W3" s="77"/>
      <c r="X3" s="78"/>
      <c r="Y3" s="82" t="s">
        <v>56</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57</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58</v>
      </c>
      <c r="B4" s="30"/>
      <c r="C4" s="30"/>
      <c r="D4" s="30"/>
      <c r="E4" s="30"/>
      <c r="F4" s="30"/>
      <c r="G4" s="30"/>
      <c r="H4" s="79"/>
      <c r="I4" s="80"/>
      <c r="J4" s="80"/>
      <c r="K4" s="80"/>
      <c r="L4" s="80"/>
      <c r="M4" s="80"/>
      <c r="N4" s="80"/>
      <c r="O4" s="80"/>
      <c r="P4" s="80"/>
      <c r="Q4" s="80"/>
      <c r="R4" s="80"/>
      <c r="S4" s="80"/>
      <c r="T4" s="80"/>
      <c r="U4" s="80"/>
      <c r="V4" s="80"/>
      <c r="W4" s="80"/>
      <c r="X4" s="81"/>
      <c r="Y4" s="75" t="s">
        <v>59</v>
      </c>
      <c r="Z4" s="75"/>
      <c r="AA4" s="75"/>
      <c r="AB4" s="75"/>
      <c r="AC4" s="75"/>
      <c r="AD4" s="75"/>
      <c r="AE4" s="75"/>
      <c r="AF4" s="75"/>
      <c r="AG4" s="75"/>
      <c r="AH4" s="75"/>
      <c r="AI4" s="75"/>
      <c r="AJ4" s="75" t="s">
        <v>60</v>
      </c>
      <c r="AK4" s="75"/>
      <c r="AL4" s="75"/>
      <c r="AM4" s="75"/>
      <c r="AN4" s="75"/>
      <c r="AO4" s="75"/>
      <c r="AP4" s="75"/>
      <c r="AQ4" s="75"/>
      <c r="AR4" s="75"/>
      <c r="AS4" s="75"/>
      <c r="AT4" s="75"/>
      <c r="AU4" s="75" t="s">
        <v>61</v>
      </c>
      <c r="AV4" s="75"/>
      <c r="AW4" s="75"/>
      <c r="AX4" s="75"/>
      <c r="AY4" s="75"/>
      <c r="AZ4" s="75"/>
      <c r="BA4" s="75"/>
      <c r="BB4" s="75"/>
      <c r="BC4" s="75"/>
      <c r="BD4" s="75"/>
      <c r="BE4" s="75"/>
      <c r="BF4" s="75" t="s">
        <v>62</v>
      </c>
      <c r="BG4" s="75"/>
      <c r="BH4" s="75"/>
      <c r="BI4" s="75"/>
      <c r="BJ4" s="75"/>
      <c r="BK4" s="75"/>
      <c r="BL4" s="75"/>
      <c r="BM4" s="75"/>
      <c r="BN4" s="75"/>
      <c r="BO4" s="75"/>
      <c r="BP4" s="75"/>
      <c r="BQ4" s="75" t="s">
        <v>63</v>
      </c>
      <c r="BR4" s="75"/>
      <c r="BS4" s="75"/>
      <c r="BT4" s="75"/>
      <c r="BU4" s="75"/>
      <c r="BV4" s="75"/>
      <c r="BW4" s="75"/>
      <c r="BX4" s="75"/>
      <c r="BY4" s="75"/>
      <c r="BZ4" s="75"/>
      <c r="CA4" s="75"/>
      <c r="CB4" s="75" t="s">
        <v>64</v>
      </c>
      <c r="CC4" s="75"/>
      <c r="CD4" s="75"/>
      <c r="CE4" s="75"/>
      <c r="CF4" s="75"/>
      <c r="CG4" s="75"/>
      <c r="CH4" s="75"/>
      <c r="CI4" s="75"/>
      <c r="CJ4" s="75"/>
      <c r="CK4" s="75"/>
      <c r="CL4" s="75"/>
      <c r="CM4" s="75" t="s">
        <v>65</v>
      </c>
      <c r="CN4" s="75"/>
      <c r="CO4" s="75"/>
      <c r="CP4" s="75"/>
      <c r="CQ4" s="75"/>
      <c r="CR4" s="75"/>
      <c r="CS4" s="75"/>
      <c r="CT4" s="75"/>
      <c r="CU4" s="75"/>
      <c r="CV4" s="75"/>
      <c r="CW4" s="75"/>
      <c r="CX4" s="75" t="s">
        <v>66</v>
      </c>
      <c r="CY4" s="75"/>
      <c r="CZ4" s="75"/>
      <c r="DA4" s="75"/>
      <c r="DB4" s="75"/>
      <c r="DC4" s="75"/>
      <c r="DD4" s="75"/>
      <c r="DE4" s="75"/>
      <c r="DF4" s="75"/>
      <c r="DG4" s="75"/>
      <c r="DH4" s="75"/>
      <c r="DI4" s="75" t="s">
        <v>67</v>
      </c>
      <c r="DJ4" s="75"/>
      <c r="DK4" s="75"/>
      <c r="DL4" s="75"/>
      <c r="DM4" s="75"/>
      <c r="DN4" s="75"/>
      <c r="DO4" s="75"/>
      <c r="DP4" s="75"/>
      <c r="DQ4" s="75"/>
      <c r="DR4" s="75"/>
      <c r="DS4" s="75"/>
      <c r="DT4" s="75" t="s">
        <v>68</v>
      </c>
      <c r="DU4" s="75"/>
      <c r="DV4" s="75"/>
      <c r="DW4" s="75"/>
      <c r="DX4" s="75"/>
      <c r="DY4" s="75"/>
      <c r="DZ4" s="75"/>
      <c r="EA4" s="75"/>
      <c r="EB4" s="75"/>
      <c r="EC4" s="75"/>
      <c r="ED4" s="75"/>
      <c r="EE4" s="75" t="s">
        <v>69</v>
      </c>
      <c r="EF4" s="75"/>
      <c r="EG4" s="75"/>
      <c r="EH4" s="75"/>
      <c r="EI4" s="75"/>
      <c r="EJ4" s="75"/>
      <c r="EK4" s="75"/>
      <c r="EL4" s="75"/>
      <c r="EM4" s="75"/>
      <c r="EN4" s="75"/>
      <c r="EO4" s="75"/>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2018</v>
      </c>
      <c r="C6" s="33">
        <f t="shared" ref="C6:X6" si="3">C7</f>
        <v>72079</v>
      </c>
      <c r="D6" s="33">
        <f t="shared" si="3"/>
        <v>47</v>
      </c>
      <c r="E6" s="33">
        <f t="shared" si="3"/>
        <v>17</v>
      </c>
      <c r="F6" s="33">
        <f t="shared" si="3"/>
        <v>4</v>
      </c>
      <c r="G6" s="33">
        <f t="shared" si="3"/>
        <v>0</v>
      </c>
      <c r="H6" s="33" t="str">
        <f t="shared" si="3"/>
        <v>福島県　須賀川市</v>
      </c>
      <c r="I6" s="33" t="str">
        <f t="shared" si="3"/>
        <v>法非適用</v>
      </c>
      <c r="J6" s="33" t="str">
        <f t="shared" si="3"/>
        <v>下水道事業</v>
      </c>
      <c r="K6" s="33" t="str">
        <f t="shared" si="3"/>
        <v>特定環境保全公共下水道</v>
      </c>
      <c r="L6" s="33" t="str">
        <f t="shared" si="3"/>
        <v>D2</v>
      </c>
      <c r="M6" s="33" t="str">
        <f t="shared" si="3"/>
        <v>非設置</v>
      </c>
      <c r="N6" s="34" t="str">
        <f t="shared" si="3"/>
        <v>-</v>
      </c>
      <c r="O6" s="34" t="str">
        <f t="shared" si="3"/>
        <v>該当数値なし</v>
      </c>
      <c r="P6" s="34">
        <f t="shared" si="3"/>
        <v>0.56000000000000005</v>
      </c>
      <c r="Q6" s="34">
        <f t="shared" si="3"/>
        <v>91.43</v>
      </c>
      <c r="R6" s="34">
        <f t="shared" si="3"/>
        <v>3132</v>
      </c>
      <c r="S6" s="34">
        <f t="shared" si="3"/>
        <v>76759</v>
      </c>
      <c r="T6" s="34">
        <f t="shared" si="3"/>
        <v>279.43</v>
      </c>
      <c r="U6" s="34">
        <f t="shared" si="3"/>
        <v>274.7</v>
      </c>
      <c r="V6" s="34">
        <f t="shared" si="3"/>
        <v>428</v>
      </c>
      <c r="W6" s="34">
        <f t="shared" si="3"/>
        <v>0.46</v>
      </c>
      <c r="X6" s="34">
        <f t="shared" si="3"/>
        <v>930.43</v>
      </c>
      <c r="Y6" s="35">
        <f>IF(Y7="",NA(),Y7)</f>
        <v>100</v>
      </c>
      <c r="Z6" s="35">
        <f t="shared" ref="Z6:AH6" si="4">IF(Z7="",NA(),Z7)</f>
        <v>100</v>
      </c>
      <c r="AA6" s="35">
        <f t="shared" si="4"/>
        <v>60.73</v>
      </c>
      <c r="AB6" s="35">
        <f t="shared" si="4"/>
        <v>62.95</v>
      </c>
      <c r="AC6" s="35">
        <f t="shared" si="4"/>
        <v>100</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3111.19</v>
      </c>
      <c r="BG6" s="35">
        <f t="shared" ref="BG6:BO6" si="7">IF(BG7="",NA(),BG7)</f>
        <v>2537.5300000000002</v>
      </c>
      <c r="BH6" s="35">
        <f t="shared" si="7"/>
        <v>1327.95</v>
      </c>
      <c r="BI6" s="34">
        <f t="shared" si="7"/>
        <v>0</v>
      </c>
      <c r="BJ6" s="35">
        <f t="shared" si="7"/>
        <v>1057.78</v>
      </c>
      <c r="BK6" s="35">
        <f t="shared" si="7"/>
        <v>1436</v>
      </c>
      <c r="BL6" s="35">
        <f t="shared" si="7"/>
        <v>1434.89</v>
      </c>
      <c r="BM6" s="35">
        <f t="shared" si="7"/>
        <v>1298.9100000000001</v>
      </c>
      <c r="BN6" s="35">
        <f t="shared" si="7"/>
        <v>1243.71</v>
      </c>
      <c r="BO6" s="35">
        <f t="shared" si="7"/>
        <v>1194.1500000000001</v>
      </c>
      <c r="BP6" s="34" t="str">
        <f>IF(BP7="","",IF(BP7="-","【-】","【"&amp;SUBSTITUTE(TEXT(BP7,"#,##0.00"),"-","△")&amp;"】"))</f>
        <v>【1,209.40】</v>
      </c>
      <c r="BQ6" s="35">
        <f>IF(BQ7="",NA(),BQ7)</f>
        <v>30.45</v>
      </c>
      <c r="BR6" s="35">
        <f t="shared" ref="BR6:BZ6" si="8">IF(BR7="",NA(),BR7)</f>
        <v>31.4</v>
      </c>
      <c r="BS6" s="35">
        <f t="shared" si="8"/>
        <v>19.98</v>
      </c>
      <c r="BT6" s="35">
        <f t="shared" si="8"/>
        <v>22.85</v>
      </c>
      <c r="BU6" s="35">
        <f t="shared" si="8"/>
        <v>17.86</v>
      </c>
      <c r="BV6" s="35">
        <f t="shared" si="8"/>
        <v>66.56</v>
      </c>
      <c r="BW6" s="35">
        <f t="shared" si="8"/>
        <v>66.22</v>
      </c>
      <c r="BX6" s="35">
        <f t="shared" si="8"/>
        <v>69.87</v>
      </c>
      <c r="BY6" s="35">
        <f t="shared" si="8"/>
        <v>74.3</v>
      </c>
      <c r="BZ6" s="35">
        <f t="shared" si="8"/>
        <v>72.260000000000005</v>
      </c>
      <c r="CA6" s="34" t="str">
        <f>IF(CA7="","",IF(CA7="-","【-】","【"&amp;SUBSTITUTE(TEXT(CA7,"#,##0.00"),"-","△")&amp;"】"))</f>
        <v>【74.48】</v>
      </c>
      <c r="CB6" s="35">
        <f>IF(CB7="",NA(),CB7)</f>
        <v>601.38</v>
      </c>
      <c r="CC6" s="35">
        <f t="shared" ref="CC6:CK6" si="9">IF(CC7="",NA(),CC7)</f>
        <v>661.64</v>
      </c>
      <c r="CD6" s="35">
        <f t="shared" si="9"/>
        <v>962.49</v>
      </c>
      <c r="CE6" s="35">
        <f t="shared" si="9"/>
        <v>891.29</v>
      </c>
      <c r="CF6" s="35">
        <f t="shared" si="9"/>
        <v>947.87</v>
      </c>
      <c r="CG6" s="35">
        <f t="shared" si="9"/>
        <v>244.29</v>
      </c>
      <c r="CH6" s="35">
        <f t="shared" si="9"/>
        <v>246.72</v>
      </c>
      <c r="CI6" s="35">
        <f t="shared" si="9"/>
        <v>234.96</v>
      </c>
      <c r="CJ6" s="35">
        <f t="shared" si="9"/>
        <v>221.81</v>
      </c>
      <c r="CK6" s="35">
        <f t="shared" si="9"/>
        <v>230.02</v>
      </c>
      <c r="CL6" s="34" t="str">
        <f>IF(CL7="","",IF(CL7="-","【-】","【"&amp;SUBSTITUTE(TEXT(CL7,"#,##0.00"),"-","△")&amp;"】"))</f>
        <v>【219.46】</v>
      </c>
      <c r="CM6" s="35">
        <f>IF(CM7="",NA(),CM7)</f>
        <v>9.2799999999999994</v>
      </c>
      <c r="CN6" s="35">
        <f t="shared" ref="CN6:CV6" si="10">IF(CN7="",NA(),CN7)</f>
        <v>9.2799999999999994</v>
      </c>
      <c r="CO6" s="35">
        <f t="shared" si="10"/>
        <v>10.18</v>
      </c>
      <c r="CP6" s="35">
        <f t="shared" si="10"/>
        <v>10.27</v>
      </c>
      <c r="CQ6" s="35">
        <f t="shared" si="10"/>
        <v>10.27</v>
      </c>
      <c r="CR6" s="35">
        <f t="shared" si="10"/>
        <v>43.58</v>
      </c>
      <c r="CS6" s="35">
        <f t="shared" si="10"/>
        <v>41.35</v>
      </c>
      <c r="CT6" s="35">
        <f t="shared" si="10"/>
        <v>42.9</v>
      </c>
      <c r="CU6" s="35">
        <f t="shared" si="10"/>
        <v>43.36</v>
      </c>
      <c r="CV6" s="35">
        <f t="shared" si="10"/>
        <v>42.56</v>
      </c>
      <c r="CW6" s="34" t="str">
        <f>IF(CW7="","",IF(CW7="-","【-】","【"&amp;SUBSTITUTE(TEXT(CW7,"#,##0.00"),"-","△")&amp;"】"))</f>
        <v>【42.82】</v>
      </c>
      <c r="CX6" s="35">
        <f>IF(CX7="",NA(),CX7)</f>
        <v>100</v>
      </c>
      <c r="CY6" s="35">
        <f t="shared" ref="CY6:DG6" si="11">IF(CY7="",NA(),CY7)</f>
        <v>100</v>
      </c>
      <c r="CZ6" s="35">
        <f t="shared" si="11"/>
        <v>100</v>
      </c>
      <c r="DA6" s="35">
        <f t="shared" si="11"/>
        <v>100</v>
      </c>
      <c r="DB6" s="35">
        <f t="shared" si="11"/>
        <v>100</v>
      </c>
      <c r="DC6" s="35">
        <f t="shared" si="11"/>
        <v>82.35</v>
      </c>
      <c r="DD6" s="35">
        <f t="shared" si="11"/>
        <v>82.9</v>
      </c>
      <c r="DE6" s="35">
        <f t="shared" si="11"/>
        <v>83.5</v>
      </c>
      <c r="DF6" s="35">
        <f t="shared" si="11"/>
        <v>83.06</v>
      </c>
      <c r="DG6" s="35">
        <f t="shared" si="11"/>
        <v>83.32</v>
      </c>
      <c r="DH6" s="34" t="str">
        <f>IF(DH7="","",IF(DH7="-","【-】","【"&amp;SUBSTITUTE(TEXT(DH7,"#,##0.00"),"-","△")&amp;"】"))</f>
        <v>【83.36】</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7.0000000000000007E-2</v>
      </c>
      <c r="EL6" s="35">
        <f t="shared" si="14"/>
        <v>0.09</v>
      </c>
      <c r="EM6" s="35">
        <f t="shared" si="14"/>
        <v>0.09</v>
      </c>
      <c r="EN6" s="35">
        <f t="shared" si="14"/>
        <v>0.13</v>
      </c>
      <c r="EO6" s="34" t="str">
        <f>IF(EO7="","",IF(EO7="-","【-】","【"&amp;SUBSTITUTE(TEXT(EO7,"#,##0.00"),"-","△")&amp;"】"))</f>
        <v>【0.12】</v>
      </c>
    </row>
    <row r="7" spans="1:145" s="36" customFormat="1" x14ac:dyDescent="0.15">
      <c r="A7" s="28"/>
      <c r="B7" s="37">
        <v>2018</v>
      </c>
      <c r="C7" s="37">
        <v>72079</v>
      </c>
      <c r="D7" s="37">
        <v>47</v>
      </c>
      <c r="E7" s="37">
        <v>17</v>
      </c>
      <c r="F7" s="37">
        <v>4</v>
      </c>
      <c r="G7" s="37">
        <v>0</v>
      </c>
      <c r="H7" s="37" t="s">
        <v>99</v>
      </c>
      <c r="I7" s="37" t="s">
        <v>100</v>
      </c>
      <c r="J7" s="37" t="s">
        <v>101</v>
      </c>
      <c r="K7" s="37" t="s">
        <v>102</v>
      </c>
      <c r="L7" s="37" t="s">
        <v>103</v>
      </c>
      <c r="M7" s="37" t="s">
        <v>104</v>
      </c>
      <c r="N7" s="38" t="s">
        <v>105</v>
      </c>
      <c r="O7" s="38" t="s">
        <v>106</v>
      </c>
      <c r="P7" s="38">
        <v>0.56000000000000005</v>
      </c>
      <c r="Q7" s="38">
        <v>91.43</v>
      </c>
      <c r="R7" s="38">
        <v>3132</v>
      </c>
      <c r="S7" s="38">
        <v>76759</v>
      </c>
      <c r="T7" s="38">
        <v>279.43</v>
      </c>
      <c r="U7" s="38">
        <v>274.7</v>
      </c>
      <c r="V7" s="38">
        <v>428</v>
      </c>
      <c r="W7" s="38">
        <v>0.46</v>
      </c>
      <c r="X7" s="38">
        <v>930.43</v>
      </c>
      <c r="Y7" s="38">
        <v>100</v>
      </c>
      <c r="Z7" s="38">
        <v>100</v>
      </c>
      <c r="AA7" s="38">
        <v>60.73</v>
      </c>
      <c r="AB7" s="38">
        <v>62.95</v>
      </c>
      <c r="AC7" s="38">
        <v>100</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3111.19</v>
      </c>
      <c r="BG7" s="38">
        <v>2537.5300000000002</v>
      </c>
      <c r="BH7" s="38">
        <v>1327.95</v>
      </c>
      <c r="BI7" s="38">
        <v>0</v>
      </c>
      <c r="BJ7" s="38">
        <v>1057.78</v>
      </c>
      <c r="BK7" s="38">
        <v>1436</v>
      </c>
      <c r="BL7" s="38">
        <v>1434.89</v>
      </c>
      <c r="BM7" s="38">
        <v>1298.9100000000001</v>
      </c>
      <c r="BN7" s="38">
        <v>1243.71</v>
      </c>
      <c r="BO7" s="38">
        <v>1194.1500000000001</v>
      </c>
      <c r="BP7" s="38">
        <v>1209.4000000000001</v>
      </c>
      <c r="BQ7" s="38">
        <v>30.45</v>
      </c>
      <c r="BR7" s="38">
        <v>31.4</v>
      </c>
      <c r="BS7" s="38">
        <v>19.98</v>
      </c>
      <c r="BT7" s="38">
        <v>22.85</v>
      </c>
      <c r="BU7" s="38">
        <v>17.86</v>
      </c>
      <c r="BV7" s="38">
        <v>66.56</v>
      </c>
      <c r="BW7" s="38">
        <v>66.22</v>
      </c>
      <c r="BX7" s="38">
        <v>69.87</v>
      </c>
      <c r="BY7" s="38">
        <v>74.3</v>
      </c>
      <c r="BZ7" s="38">
        <v>72.260000000000005</v>
      </c>
      <c r="CA7" s="38">
        <v>74.48</v>
      </c>
      <c r="CB7" s="38">
        <v>601.38</v>
      </c>
      <c r="CC7" s="38">
        <v>661.64</v>
      </c>
      <c r="CD7" s="38">
        <v>962.49</v>
      </c>
      <c r="CE7" s="38">
        <v>891.29</v>
      </c>
      <c r="CF7" s="38">
        <v>947.87</v>
      </c>
      <c r="CG7" s="38">
        <v>244.29</v>
      </c>
      <c r="CH7" s="38">
        <v>246.72</v>
      </c>
      <c r="CI7" s="38">
        <v>234.96</v>
      </c>
      <c r="CJ7" s="38">
        <v>221.81</v>
      </c>
      <c r="CK7" s="38">
        <v>230.02</v>
      </c>
      <c r="CL7" s="38">
        <v>219.46</v>
      </c>
      <c r="CM7" s="38">
        <v>9.2799999999999994</v>
      </c>
      <c r="CN7" s="38">
        <v>9.2799999999999994</v>
      </c>
      <c r="CO7" s="38">
        <v>10.18</v>
      </c>
      <c r="CP7" s="38">
        <v>10.27</v>
      </c>
      <c r="CQ7" s="38">
        <v>10.27</v>
      </c>
      <c r="CR7" s="38">
        <v>43.58</v>
      </c>
      <c r="CS7" s="38">
        <v>41.35</v>
      </c>
      <c r="CT7" s="38">
        <v>42.9</v>
      </c>
      <c r="CU7" s="38">
        <v>43.36</v>
      </c>
      <c r="CV7" s="38">
        <v>42.56</v>
      </c>
      <c r="CW7" s="38">
        <v>42.82</v>
      </c>
      <c r="CX7" s="38">
        <v>100</v>
      </c>
      <c r="CY7" s="38">
        <v>100</v>
      </c>
      <c r="CZ7" s="38">
        <v>100</v>
      </c>
      <c r="DA7" s="38">
        <v>100</v>
      </c>
      <c r="DB7" s="38">
        <v>100</v>
      </c>
      <c r="DC7" s="38">
        <v>82.35</v>
      </c>
      <c r="DD7" s="38">
        <v>82.9</v>
      </c>
      <c r="DE7" s="38">
        <v>83.5</v>
      </c>
      <c r="DF7" s="38">
        <v>83.06</v>
      </c>
      <c r="DG7" s="38">
        <v>83.32</v>
      </c>
      <c r="DH7" s="38">
        <v>83.36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7.0000000000000007E-2</v>
      </c>
      <c r="EL7" s="38">
        <v>0.09</v>
      </c>
      <c r="EM7" s="38">
        <v>0.09</v>
      </c>
      <c r="EN7" s="38">
        <v>0.13</v>
      </c>
      <c r="EO7" s="38">
        <v>0.12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1649</cp:lastModifiedBy>
  <dcterms:created xsi:type="dcterms:W3CDTF">2019-12-05T05:10:41Z</dcterms:created>
  <dcterms:modified xsi:type="dcterms:W3CDTF">2020-01-29T02:59:57Z</dcterms:modified>
  <cp:category/>
</cp:coreProperties>
</file>