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<sst xmlns="http://schemas.openxmlformats.org/spreadsheetml/2006/main" count="217" uniqueCount="107">
  <si>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</si>
  <si>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</si>
  <si>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</si>
  <si>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</si>
  <si>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</si>
  <si>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</si>
  <si>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</si>
  <si>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</si>
  <si>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</si>
  <si>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</si>
  <si>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</si>
  <si>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</si>
  <si>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</si>
  <si>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</si>
  <si>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</si>
  <si>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</si>
  <si>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</si>
  <si>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</si>
  <si>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</si>
  <si>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</si>
  <si>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</si>
  <si>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</si>
  <si>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</si>
  <si>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</si>
  <si>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</si>
  <si>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</si>
  <si>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</si>
  <si>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</si>
  <si>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</si>
  <si>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</si>
  <si>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</si>
  <si>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</si>
  <si>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</si>
  <si>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</si>
  <si>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</si>
  <si>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</si>
  <si>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</si>
  <si>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</si>
  <si>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</si>
  <si>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</si>
  <si>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</si>
  <si>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</si>
  <si>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</si>
  <si>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</si>
  <si>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</si>
  <si>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</si>
  <si>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</si>
  <si>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</si>
  <si>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</si>
  <si>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</si>
  <si>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</si>
  <si>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</si>
  <si>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</si>
  <si>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</si>
  <si>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</si>
  <si>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</si>
  <si>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</si>
  <si>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</si>
  <si>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</si>
  <si>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</si>
  <si>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</si>
  <si>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</si>
  <si>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</si>
  <si>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</si>
  <si>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</si>
  <si>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</si>
  <si>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</si>
  <si>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</si>
  <si>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</si>
  <si>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</si>
  <si>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</si>
  <si>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</si>
  <si>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</si>
  <si>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</si>
  <si>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</si>
  <si>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</si>
  <si>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</si>
  <si>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</si>
  <si>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</si>
  <si>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</si>
  <si>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</si>
  <si>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</si>
  <si>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</si>
  <si>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</si>
  <si>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</si>
  <si>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</si>
  <si>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</si>
  <si>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</si>
  <si>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</si>
  <si>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</si>
  <si>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</si>
  <si>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</si>
  <si>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</si>
  <si>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浅川町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</si>
  <si>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</si>
  <si>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</si>
  <si>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</si>
  <si>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</si>
  <si>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</si>
  <si>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</si>
  <si>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</si>
  <si>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</si>
  <si>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</si>
  <si>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</si>
  <si>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①各年度の収支は赤字が続いており、平均値が黒字であることから健全な状況ではないため、費用の節減と収益の確保に取り組む必要がある。
②H26年度は新会計基準に伴い、累積欠損金が大幅　に減少しているが、赤字が続いているため毎年増加しており、維持管理費も増加傾向にある。
③H26年度は新会計基準に伴い、負債額が大幅に増加したため比率が急落したが、流動資産は増加している。
④平均値を上回っているため今後の投資規模、料金水準の検討が必要である。
⑤平均値を下回っているため回収率の向上に努める。
⑥平均値を上回っているため投資の効率化、維持管理費の削減に努める。
⑦現在の配水量からすると適切な施設の利用状況と規模であり、今後の施設更新時には再度適正規模を判断する必要がある。
⑧有収率はほぼ安定しているが、老朽管が多いことから有収率が低下する恐れがある。</t>
    <phoneticPr fontId="4"/>
  </si>
  <si>
    <t>①H26年度は新会計基準に伴い大幅に増加しているが、老朽化し、更新時期を迎える施設も多くあるため長寿命化等の検討も必要でる。
②老朽管を多く保有しており、平均値と比較しても高い管路経年化率となっているため、管路更新を計画的に実施する。
③管路更新率は、上昇傾向にあるが、管路経年化率は高いことから今後も継続的に管路を更新する必要がある。</t>
    <phoneticPr fontId="4"/>
  </si>
  <si>
    <t>経営状況は赤字が続き、健全な経営状況ではないため、料金回収率の向上を始はじめとする収益確保に努め、老朽化施設の更新を計画的に行い、維持管理費削減をはじめとする費用の節減に努め健全経営を目指します。
　また、施設更新については、今後の需要見込み等を的確に判断し施設規模や長寿命化を検討していきます。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</si>
</sst>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formatCode="#,##0.00;&quot;△&quot;#,##0.00;&quot;-&quot;">
                  <c:v>0.78</c:v>
                </c:pt>
                <c:pt idx="3" formatCode="#,##0.00;&quot;△&quot;#,##0.00;&quot;-&quot;">
                  <c:v>1.63</c:v>
                </c:pt>
                <c:pt idx="4" formatCode="#,##0.00;&quot;△&quot;#,##0.00;&quot;-&quot;">
                  <c:v>1.08</c:v>
                </c:pt>
              </c:numCache>
            </c:numRef>
          </c:val>
        </c:ser>
        <c:dLbls>
          <c:showLegendKey val="0"/>
          <c:showVal val="0"/>
          <c:showCatName val="0"/>
          <c:showSerName val="0"/>
          <c:showPercent val="0"/>
          <c:showBubbleSize val="0"/>
        </c:dLbls>
        <c:gapWidth val="150"/>
        <c:axId val="100388224"/>
        <c:axId val="10053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100388224"/>
        <c:axId val="100535296"/>
      </c:lineChart>
      <c:dateAx>
        <c:axId val="100388224"/>
        <c:scaling>
          <c:orientation val="minMax"/>
        </c:scaling>
        <c:delete val="1"/>
        <c:axPos val="b"/>
        <c:numFmt formatCode="ge" sourceLinked="1"/>
        <c:majorTickMark val="none"/>
        <c:minorTickMark val="none"/>
        <c:tickLblPos val="none"/>
        <c:crossAx val="100535296"/>
        <c:crosses val="autoZero"/>
        <c:auto val="1"/>
        <c:lblOffset val="100"/>
        <c:baseTimeUnit val="years"/>
      </c:dateAx>
      <c:valAx>
        <c:axId val="10053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61.83</c:v>
                </c:pt>
                <c:pt idx="1">
                  <c:v>65.260000000000005</c:v>
                </c:pt>
                <c:pt idx="2">
                  <c:v>66</c:v>
                </c:pt>
                <c:pt idx="3">
                  <c:v>64.760000000000005</c:v>
                </c:pt>
                <c:pt idx="4">
                  <c:v>61.78</c:v>
                </c:pt>
              </c:numCache>
            </c:numRef>
          </c:val>
        </c:ser>
        <c:dLbls>
          <c:showLegendKey val="0"/>
          <c:showVal val="0"/>
          <c:showCatName val="0"/>
          <c:showSerName val="0"/>
          <c:showPercent val="0"/>
          <c:showBubbleSize val="0"/>
        </c:dLbls>
        <c:gapWidth val="150"/>
        <c:axId val="104298368"/>
        <c:axId val="10430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104298368"/>
        <c:axId val="104304640"/>
      </c:lineChart>
      <c:dateAx>
        <c:axId val="104298368"/>
        <c:scaling>
          <c:orientation val="minMax"/>
        </c:scaling>
        <c:delete val="1"/>
        <c:axPos val="b"/>
        <c:numFmt formatCode="ge" sourceLinked="1"/>
        <c:majorTickMark val="none"/>
        <c:minorTickMark val="none"/>
        <c:tickLblPos val="none"/>
        <c:crossAx val="104304640"/>
        <c:crosses val="autoZero"/>
        <c:auto val="1"/>
        <c:lblOffset val="100"/>
        <c:baseTimeUnit val="years"/>
      </c:dateAx>
      <c:valAx>
        <c:axId val="10430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86.17</c:v>
                </c:pt>
                <c:pt idx="1">
                  <c:v>80.900000000000006</c:v>
                </c:pt>
                <c:pt idx="2">
                  <c:v>81.13</c:v>
                </c:pt>
                <c:pt idx="3">
                  <c:v>83.18</c:v>
                </c:pt>
                <c:pt idx="4">
                  <c:v>84.83</c:v>
                </c:pt>
              </c:numCache>
            </c:numRef>
          </c:val>
        </c:ser>
        <c:dLbls>
          <c:showLegendKey val="0"/>
          <c:showVal val="0"/>
          <c:showCatName val="0"/>
          <c:showSerName val="0"/>
          <c:showPercent val="0"/>
          <c:showBubbleSize val="0"/>
        </c:dLbls>
        <c:gapWidth val="150"/>
        <c:axId val="104330752"/>
        <c:axId val="1043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104330752"/>
        <c:axId val="104332672"/>
      </c:lineChart>
      <c:dateAx>
        <c:axId val="104330752"/>
        <c:scaling>
          <c:orientation val="minMax"/>
        </c:scaling>
        <c:delete val="1"/>
        <c:axPos val="b"/>
        <c:numFmt formatCode="ge" sourceLinked="1"/>
        <c:majorTickMark val="none"/>
        <c:minorTickMark val="none"/>
        <c:tickLblPos val="none"/>
        <c:crossAx val="104332672"/>
        <c:crosses val="autoZero"/>
        <c:auto val="1"/>
        <c:lblOffset val="100"/>
        <c:baseTimeUnit val="years"/>
      </c:dateAx>
      <c:valAx>
        <c:axId val="1043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3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88.25</c:v>
                </c:pt>
                <c:pt idx="1">
                  <c:v>73.06</c:v>
                </c:pt>
                <c:pt idx="2">
                  <c:v>79.5</c:v>
                </c:pt>
                <c:pt idx="3">
                  <c:v>77.87</c:v>
                </c:pt>
                <c:pt idx="4">
                  <c:v>89.32</c:v>
                </c:pt>
              </c:numCache>
            </c:numRef>
          </c:val>
        </c:ser>
        <c:dLbls>
          <c:showLegendKey val="0"/>
          <c:showVal val="0"/>
          <c:showCatName val="0"/>
          <c:showSerName val="0"/>
          <c:showPercent val="0"/>
          <c:showBubbleSize val="0"/>
        </c:dLbls>
        <c:gapWidth val="150"/>
        <c:axId val="63833216"/>
        <c:axId val="638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63833216"/>
        <c:axId val="63835136"/>
      </c:lineChart>
      <c:dateAx>
        <c:axId val="63833216"/>
        <c:scaling>
          <c:orientation val="minMax"/>
        </c:scaling>
        <c:delete val="1"/>
        <c:axPos val="b"/>
        <c:numFmt formatCode="ge" sourceLinked="1"/>
        <c:majorTickMark val="none"/>
        <c:minorTickMark val="none"/>
        <c:tickLblPos val="none"/>
        <c:crossAx val="63835136"/>
        <c:crosses val="autoZero"/>
        <c:auto val="1"/>
        <c:lblOffset val="100"/>
        <c:baseTimeUnit val="years"/>
      </c:dateAx>
      <c:valAx>
        <c:axId val="63835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8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7.32</c:v>
                </c:pt>
                <c:pt idx="1">
                  <c:v>7.59</c:v>
                </c:pt>
                <c:pt idx="2">
                  <c:v>9.58</c:v>
                </c:pt>
                <c:pt idx="3">
                  <c:v>11.47</c:v>
                </c:pt>
                <c:pt idx="4">
                  <c:v>27.4</c:v>
                </c:pt>
              </c:numCache>
            </c:numRef>
          </c:val>
        </c:ser>
        <c:dLbls>
          <c:showLegendKey val="0"/>
          <c:showVal val="0"/>
          <c:showCatName val="0"/>
          <c:showSerName val="0"/>
          <c:showPercent val="0"/>
          <c:showBubbleSize val="0"/>
        </c:dLbls>
        <c:gapWidth val="150"/>
        <c:axId val="63849216"/>
        <c:axId val="6385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63849216"/>
        <c:axId val="63851136"/>
      </c:lineChart>
      <c:dateAx>
        <c:axId val="63849216"/>
        <c:scaling>
          <c:orientation val="minMax"/>
        </c:scaling>
        <c:delete val="1"/>
        <c:axPos val="b"/>
        <c:numFmt formatCode="ge" sourceLinked="1"/>
        <c:majorTickMark val="none"/>
        <c:minorTickMark val="none"/>
        <c:tickLblPos val="none"/>
        <c:crossAx val="63851136"/>
        <c:crosses val="autoZero"/>
        <c:auto val="1"/>
        <c:lblOffset val="100"/>
        <c:baseTimeUnit val="years"/>
      </c:dateAx>
      <c:valAx>
        <c:axId val="6385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84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12.74</c:v>
                </c:pt>
                <c:pt idx="3" formatCode="#,##0.00;&quot;△&quot;#,##0.00;&quot;-&quot;">
                  <c:v>16.55</c:v>
                </c:pt>
                <c:pt idx="4" formatCode="#,##0.00;&quot;△&quot;#,##0.00;&quot;-&quot;">
                  <c:v>15.67</c:v>
                </c:pt>
              </c:numCache>
            </c:numRef>
          </c:val>
        </c:ser>
        <c:dLbls>
          <c:showLegendKey val="0"/>
          <c:showVal val="0"/>
          <c:showCatName val="0"/>
          <c:showSerName val="0"/>
          <c:showPercent val="0"/>
          <c:showBubbleSize val="0"/>
        </c:dLbls>
        <c:gapWidth val="150"/>
        <c:axId val="63873408"/>
        <c:axId val="6387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63873408"/>
        <c:axId val="63875328"/>
      </c:lineChart>
      <c:dateAx>
        <c:axId val="63873408"/>
        <c:scaling>
          <c:orientation val="minMax"/>
        </c:scaling>
        <c:delete val="1"/>
        <c:axPos val="b"/>
        <c:numFmt formatCode="ge" sourceLinked="1"/>
        <c:majorTickMark val="none"/>
        <c:minorTickMark val="none"/>
        <c:tickLblPos val="none"/>
        <c:crossAx val="63875328"/>
        <c:crosses val="autoZero"/>
        <c:auto val="1"/>
        <c:lblOffset val="100"/>
        <c:baseTimeUnit val="years"/>
      </c:dateAx>
      <c:valAx>
        <c:axId val="638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8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67.73</c:v>
                </c:pt>
                <c:pt idx="1">
                  <c:v>110.62</c:v>
                </c:pt>
                <c:pt idx="2">
                  <c:v>140.03</c:v>
                </c:pt>
                <c:pt idx="3">
                  <c:v>172.34</c:v>
                </c:pt>
                <c:pt idx="4">
                  <c:v>108.33</c:v>
                </c:pt>
              </c:numCache>
            </c:numRef>
          </c:val>
        </c:ser>
        <c:dLbls>
          <c:showLegendKey val="0"/>
          <c:showVal val="0"/>
          <c:showCatName val="0"/>
          <c:showSerName val="0"/>
          <c:showPercent val="0"/>
          <c:showBubbleSize val="0"/>
        </c:dLbls>
        <c:gapWidth val="150"/>
        <c:axId val="63893504"/>
        <c:axId val="638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63893504"/>
        <c:axId val="63895424"/>
      </c:lineChart>
      <c:dateAx>
        <c:axId val="63893504"/>
        <c:scaling>
          <c:orientation val="minMax"/>
        </c:scaling>
        <c:delete val="1"/>
        <c:axPos val="b"/>
        <c:numFmt formatCode="ge" sourceLinked="1"/>
        <c:majorTickMark val="none"/>
        <c:minorTickMark val="none"/>
        <c:tickLblPos val="none"/>
        <c:crossAx val="63895424"/>
        <c:crosses val="autoZero"/>
        <c:auto val="1"/>
        <c:lblOffset val="100"/>
        <c:baseTimeUnit val="years"/>
      </c:dateAx>
      <c:valAx>
        <c:axId val="6389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8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1134.5</c:v>
                </c:pt>
                <c:pt idx="1">
                  <c:v>1557.45</c:v>
                </c:pt>
                <c:pt idx="2">
                  <c:v>651.62</c:v>
                </c:pt>
                <c:pt idx="3">
                  <c:v>2273.34</c:v>
                </c:pt>
                <c:pt idx="4">
                  <c:v>767.87</c:v>
                </c:pt>
              </c:numCache>
            </c:numRef>
          </c:val>
        </c:ser>
        <c:dLbls>
          <c:showLegendKey val="0"/>
          <c:showVal val="0"/>
          <c:showCatName val="0"/>
          <c:showSerName val="0"/>
          <c:showPercent val="0"/>
          <c:showBubbleSize val="0"/>
        </c:dLbls>
        <c:gapWidth val="150"/>
        <c:axId val="104095104"/>
        <c:axId val="1041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104095104"/>
        <c:axId val="104105472"/>
      </c:lineChart>
      <c:dateAx>
        <c:axId val="104095104"/>
        <c:scaling>
          <c:orientation val="minMax"/>
        </c:scaling>
        <c:delete val="1"/>
        <c:axPos val="b"/>
        <c:numFmt formatCode="ge" sourceLinked="1"/>
        <c:majorTickMark val="none"/>
        <c:minorTickMark val="none"/>
        <c:tickLblPos val="none"/>
        <c:crossAx val="104105472"/>
        <c:crosses val="autoZero"/>
        <c:auto val="1"/>
        <c:lblOffset val="100"/>
        <c:baseTimeUnit val="years"/>
      </c:dateAx>
      <c:valAx>
        <c:axId val="10410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0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857.08</c:v>
                </c:pt>
                <c:pt idx="1">
                  <c:v>832.53</c:v>
                </c:pt>
                <c:pt idx="2">
                  <c:v>803.75</c:v>
                </c:pt>
                <c:pt idx="3">
                  <c:v>773.75</c:v>
                </c:pt>
                <c:pt idx="4">
                  <c:v>766.18</c:v>
                </c:pt>
              </c:numCache>
            </c:numRef>
          </c:val>
        </c:ser>
        <c:dLbls>
          <c:showLegendKey val="0"/>
          <c:showVal val="0"/>
          <c:showCatName val="0"/>
          <c:showSerName val="0"/>
          <c:showPercent val="0"/>
          <c:showBubbleSize val="0"/>
        </c:dLbls>
        <c:gapWidth val="150"/>
        <c:axId val="104127488"/>
        <c:axId val="1041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104127488"/>
        <c:axId val="104137856"/>
      </c:lineChart>
      <c:dateAx>
        <c:axId val="104127488"/>
        <c:scaling>
          <c:orientation val="minMax"/>
        </c:scaling>
        <c:delete val="1"/>
        <c:axPos val="b"/>
        <c:numFmt formatCode="ge" sourceLinked="1"/>
        <c:majorTickMark val="none"/>
        <c:minorTickMark val="none"/>
        <c:tickLblPos val="none"/>
        <c:crossAx val="104137856"/>
        <c:crosses val="autoZero"/>
        <c:auto val="1"/>
        <c:lblOffset val="100"/>
        <c:baseTimeUnit val="years"/>
      </c:dateAx>
      <c:valAx>
        <c:axId val="104137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12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75.040000000000006</c:v>
                </c:pt>
                <c:pt idx="1">
                  <c:v>60.87</c:v>
                </c:pt>
                <c:pt idx="2">
                  <c:v>68.52</c:v>
                </c:pt>
                <c:pt idx="3">
                  <c:v>69.17</c:v>
                </c:pt>
                <c:pt idx="4">
                  <c:v>72.97</c:v>
                </c:pt>
              </c:numCache>
            </c:numRef>
          </c:val>
        </c:ser>
        <c:dLbls>
          <c:showLegendKey val="0"/>
          <c:showVal val="0"/>
          <c:showCatName val="0"/>
          <c:showSerName val="0"/>
          <c:showPercent val="0"/>
          <c:showBubbleSize val="0"/>
        </c:dLbls>
        <c:gapWidth val="150"/>
        <c:axId val="104151680"/>
        <c:axId val="10417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104151680"/>
        <c:axId val="104170240"/>
      </c:lineChart>
      <c:dateAx>
        <c:axId val="104151680"/>
        <c:scaling>
          <c:orientation val="minMax"/>
        </c:scaling>
        <c:delete val="1"/>
        <c:axPos val="b"/>
        <c:numFmt formatCode="ge" sourceLinked="1"/>
        <c:majorTickMark val="none"/>
        <c:minorTickMark val="none"/>
        <c:tickLblPos val="none"/>
        <c:crossAx val="104170240"/>
        <c:crosses val="autoZero"/>
        <c:auto val="1"/>
        <c:lblOffset val="100"/>
        <c:baseTimeUnit val="years"/>
      </c:dateAx>
      <c:valAx>
        <c:axId val="1041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5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243.56</c:v>
                </c:pt>
                <c:pt idx="1">
                  <c:v>299.88</c:v>
                </c:pt>
                <c:pt idx="2">
                  <c:v>266.20999999999998</c:v>
                </c:pt>
                <c:pt idx="3">
                  <c:v>263.51</c:v>
                </c:pt>
                <c:pt idx="4">
                  <c:v>249.65</c:v>
                </c:pt>
              </c:numCache>
            </c:numRef>
          </c:val>
        </c:ser>
        <c:dLbls>
          <c:showLegendKey val="0"/>
          <c:showVal val="0"/>
          <c:showCatName val="0"/>
          <c:showSerName val="0"/>
          <c:showPercent val="0"/>
          <c:showBubbleSize val="0"/>
        </c:dLbls>
        <c:gapWidth val="150"/>
        <c:axId val="104200448"/>
        <c:axId val="10426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104200448"/>
        <c:axId val="104268160"/>
      </c:lineChart>
      <c:dateAx>
        <c:axId val="104200448"/>
        <c:scaling>
          <c:orientation val="minMax"/>
        </c:scaling>
        <c:delete val="1"/>
        <c:axPos val="b"/>
        <c:numFmt formatCode="ge" sourceLinked="1"/>
        <c:majorTickMark val="none"/>
        <c:minorTickMark val="none"/>
        <c:tickLblPos val="none"/>
        <c:crossAx val="104268160"/>
        <c:crosses val="autoZero"/>
        <c:auto val="1"/>
        <c:lblOffset val="100"/>
        <c:baseTimeUnit val="years"/>
      </c:dateAx>
      <c:valAx>
        <c:axId val="10426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浅川町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6856</v>
      </c>
      <c r="AJ8" s="75"/>
      <c r="AK8" s="75"/>
      <c r="AL8" s="75"/>
      <c r="AM8" s="75"/>
      <c r="AN8" s="75"/>
      <c r="AO8" s="75"/>
      <c r="AP8" s="76"/>
      <c r="AQ8" s="57">
        <f>データ!R6</f>
        <v>37.43</v>
      </c>
      <c r="AR8" s="57"/>
      <c r="AS8" s="57"/>
      <c r="AT8" s="57"/>
      <c r="AU8" s="57"/>
      <c r="AV8" s="57"/>
      <c r="AW8" s="57"/>
      <c r="AX8" s="57"/>
      <c r="AY8" s="57">
        <f>データ!S6</f>
        <v>183.17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68.86</v>
      </c>
      <c r="K10" s="57"/>
      <c r="L10" s="57"/>
      <c r="M10" s="57"/>
      <c r="N10" s="57"/>
      <c r="O10" s="57"/>
      <c r="P10" s="57"/>
      <c r="Q10" s="57"/>
      <c r="R10" s="57">
        <f>データ!O6</f>
        <v>98.8</v>
      </c>
      <c r="S10" s="57"/>
      <c r="T10" s="57"/>
      <c r="U10" s="57"/>
      <c r="V10" s="57"/>
      <c r="W10" s="57"/>
      <c r="X10" s="57"/>
      <c r="Y10" s="57"/>
      <c r="Z10" s="65">
        <f>データ!P6</f>
        <v>3510</v>
      </c>
      <c r="AA10" s="65"/>
      <c r="AB10" s="65"/>
      <c r="AC10" s="65"/>
      <c r="AD10" s="65"/>
      <c r="AE10" s="65"/>
      <c r="AF10" s="65"/>
      <c r="AG10" s="65"/>
      <c r="AH10" s="2"/>
      <c r="AI10" s="65">
        <f>データ!T6</f>
        <v>6485</v>
      </c>
      <c r="AJ10" s="65"/>
      <c r="AK10" s="65"/>
      <c r="AL10" s="65"/>
      <c r="AM10" s="65"/>
      <c r="AN10" s="65"/>
      <c r="AO10" s="65"/>
      <c r="AP10" s="65"/>
      <c r="AQ10" s="57">
        <f>データ!U6</f>
        <v>36.5</v>
      </c>
      <c r="AR10" s="57"/>
      <c r="AS10" s="57"/>
      <c r="AT10" s="57"/>
      <c r="AU10" s="57"/>
      <c r="AV10" s="57"/>
      <c r="AW10" s="57"/>
      <c r="AX10" s="57"/>
      <c r="AY10" s="57">
        <f>データ!V6</f>
        <v>177.67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75043</v>
      </c>
      <c r="D6" s="31">
        <f t="shared" si="3"/>
        <v>46</v>
      </c>
      <c r="E6" s="31">
        <f t="shared" si="3"/>
        <v>1</v>
      </c>
      <c r="F6" s="31">
        <f t="shared" si="3"/>
        <v>0</v>
      </c>
      <c r="G6" s="31">
        <f t="shared" si="3"/>
        <v>1</v>
      </c>
      <c r="H6" s="31" t="str">
        <f t="shared" si="3"/>
        <v>福島県　浅川町</v>
      </c>
      <c r="I6" s="31" t="str">
        <f t="shared" si="3"/>
        <v>法適用</v>
      </c>
      <c r="J6" s="31" t="str">
        <f t="shared" si="3"/>
        <v>水道事業</v>
      </c>
      <c r="K6" s="31" t="str">
        <f t="shared" si="3"/>
        <v>末端給水事業</v>
      </c>
      <c r="L6" s="31" t="str">
        <f t="shared" si="3"/>
        <v>A8</v>
      </c>
      <c r="M6" s="32" t="str">
        <f t="shared" si="3"/>
        <v>-</v>
      </c>
      <c r="N6" s="32">
        <f t="shared" si="3"/>
        <v>68.86</v>
      </c>
      <c r="O6" s="32">
        <f t="shared" si="3"/>
        <v>98.8</v>
      </c>
      <c r="P6" s="32">
        <f t="shared" si="3"/>
        <v>3510</v>
      </c>
      <c r="Q6" s="32">
        <f t="shared" si="3"/>
        <v>6856</v>
      </c>
      <c r="R6" s="32">
        <f t="shared" si="3"/>
        <v>37.43</v>
      </c>
      <c r="S6" s="32">
        <f t="shared" si="3"/>
        <v>183.17</v>
      </c>
      <c r="T6" s="32">
        <f t="shared" si="3"/>
        <v>6485</v>
      </c>
      <c r="U6" s="32">
        <f t="shared" si="3"/>
        <v>36.5</v>
      </c>
      <c r="V6" s="32">
        <f t="shared" si="3"/>
        <v>177.67</v>
      </c>
      <c r="W6" s="33">
        <f>IF(W7="",NA(),W7)</f>
        <v>88.25</v>
      </c>
      <c r="X6" s="33">
        <f t="shared" ref="X6:AF6" si="4">IF(X7="",NA(),X7)</f>
        <v>73.06</v>
      </c>
      <c r="Y6" s="33">
        <f t="shared" si="4"/>
        <v>79.5</v>
      </c>
      <c r="Z6" s="33">
        <f t="shared" si="4"/>
        <v>77.87</v>
      </c>
      <c r="AA6" s="33">
        <f t="shared" si="4"/>
        <v>89.32</v>
      </c>
      <c r="AB6" s="33">
        <f t="shared" si="4"/>
        <v>108.06</v>
      </c>
      <c r="AC6" s="33">
        <f t="shared" si="4"/>
        <v>104.82</v>
      </c>
      <c r="AD6" s="33">
        <f t="shared" si="4"/>
        <v>104.95</v>
      </c>
      <c r="AE6" s="33">
        <f t="shared" si="4"/>
        <v>105.53</v>
      </c>
      <c r="AF6" s="33">
        <f t="shared" si="4"/>
        <v>107.2</v>
      </c>
      <c r="AG6" s="32" t="str">
        <f>IF(AG7="","",IF(AG7="-","【-】","【"&amp;SUBSTITUTE(TEXT(AG7,"#,##0.00"),"-","△")&amp;"】"))</f>
        <v>【113.03】</v>
      </c>
      <c r="AH6" s="33">
        <f>IF(AH7="",NA(),AH7)</f>
        <v>67.73</v>
      </c>
      <c r="AI6" s="33">
        <f t="shared" ref="AI6:AQ6" si="5">IF(AI7="",NA(),AI7)</f>
        <v>110.62</v>
      </c>
      <c r="AJ6" s="33">
        <f t="shared" si="5"/>
        <v>140.03</v>
      </c>
      <c r="AK6" s="33">
        <f t="shared" si="5"/>
        <v>172.34</v>
      </c>
      <c r="AL6" s="33">
        <f t="shared" si="5"/>
        <v>108.33</v>
      </c>
      <c r="AM6" s="33">
        <f t="shared" si="5"/>
        <v>23.31</v>
      </c>
      <c r="AN6" s="33">
        <f t="shared" si="5"/>
        <v>26.83</v>
      </c>
      <c r="AO6" s="33">
        <f t="shared" si="5"/>
        <v>26.81</v>
      </c>
      <c r="AP6" s="33">
        <f t="shared" si="5"/>
        <v>28.31</v>
      </c>
      <c r="AQ6" s="33">
        <f t="shared" si="5"/>
        <v>13.46</v>
      </c>
      <c r="AR6" s="32" t="str">
        <f>IF(AR7="","",IF(AR7="-","【-】","【"&amp;SUBSTITUTE(TEXT(AR7,"#,##0.00"),"-","△")&amp;"】"))</f>
        <v>【0.81】</v>
      </c>
      <c r="AS6" s="33">
        <f>IF(AS7="",NA(),AS7)</f>
        <v>1134.5</v>
      </c>
      <c r="AT6" s="33">
        <f t="shared" ref="AT6:BB6" si="6">IF(AT7="",NA(),AT7)</f>
        <v>1557.45</v>
      </c>
      <c r="AU6" s="33">
        <f t="shared" si="6"/>
        <v>651.62</v>
      </c>
      <c r="AV6" s="33">
        <f t="shared" si="6"/>
        <v>2273.34</v>
      </c>
      <c r="AW6" s="33">
        <f t="shared" si="6"/>
        <v>767.87</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857.08</v>
      </c>
      <c r="BE6" s="33">
        <f t="shared" ref="BE6:BM6" si="7">IF(BE7="",NA(),BE7)</f>
        <v>832.53</v>
      </c>
      <c r="BF6" s="33">
        <f t="shared" si="7"/>
        <v>803.75</v>
      </c>
      <c r="BG6" s="33">
        <f t="shared" si="7"/>
        <v>773.75</v>
      </c>
      <c r="BH6" s="33">
        <f t="shared" si="7"/>
        <v>766.18</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75.040000000000006</v>
      </c>
      <c r="BP6" s="33">
        <f t="shared" ref="BP6:BX6" si="8">IF(BP7="",NA(),BP7)</f>
        <v>60.87</v>
      </c>
      <c r="BQ6" s="33">
        <f t="shared" si="8"/>
        <v>68.52</v>
      </c>
      <c r="BR6" s="33">
        <f t="shared" si="8"/>
        <v>69.17</v>
      </c>
      <c r="BS6" s="33">
        <f t="shared" si="8"/>
        <v>72.97</v>
      </c>
      <c r="BT6" s="33">
        <f t="shared" si="8"/>
        <v>93.43</v>
      </c>
      <c r="BU6" s="33">
        <f t="shared" si="8"/>
        <v>90.17</v>
      </c>
      <c r="BV6" s="33">
        <f t="shared" si="8"/>
        <v>90.69</v>
      </c>
      <c r="BW6" s="33">
        <f t="shared" si="8"/>
        <v>90.64</v>
      </c>
      <c r="BX6" s="33">
        <f t="shared" si="8"/>
        <v>93.66</v>
      </c>
      <c r="BY6" s="32" t="str">
        <f>IF(BY7="","",IF(BY7="-","【-】","【"&amp;SUBSTITUTE(TEXT(BY7,"#,##0.00"),"-","△")&amp;"】"))</f>
        <v>【104.60】</v>
      </c>
      <c r="BZ6" s="33">
        <f>IF(BZ7="",NA(),BZ7)</f>
        <v>243.56</v>
      </c>
      <c r="CA6" s="33">
        <f t="shared" ref="CA6:CI6" si="9">IF(CA7="",NA(),CA7)</f>
        <v>299.88</v>
      </c>
      <c r="CB6" s="33">
        <f t="shared" si="9"/>
        <v>266.20999999999998</v>
      </c>
      <c r="CC6" s="33">
        <f t="shared" si="9"/>
        <v>263.51</v>
      </c>
      <c r="CD6" s="33">
        <f t="shared" si="9"/>
        <v>249.65</v>
      </c>
      <c r="CE6" s="33">
        <f t="shared" si="9"/>
        <v>204.24</v>
      </c>
      <c r="CF6" s="33">
        <f t="shared" si="9"/>
        <v>210.28</v>
      </c>
      <c r="CG6" s="33">
        <f t="shared" si="9"/>
        <v>211.08</v>
      </c>
      <c r="CH6" s="33">
        <f t="shared" si="9"/>
        <v>213.52</v>
      </c>
      <c r="CI6" s="33">
        <f t="shared" si="9"/>
        <v>208.21</v>
      </c>
      <c r="CJ6" s="32" t="str">
        <f>IF(CJ7="","",IF(CJ7="-","【-】","【"&amp;SUBSTITUTE(TEXT(CJ7,"#,##0.00"),"-","△")&amp;"】"))</f>
        <v>【164.21】</v>
      </c>
      <c r="CK6" s="33">
        <f>IF(CK7="",NA(),CK7)</f>
        <v>61.83</v>
      </c>
      <c r="CL6" s="33">
        <f t="shared" ref="CL6:CT6" si="10">IF(CL7="",NA(),CL7)</f>
        <v>65.260000000000005</v>
      </c>
      <c r="CM6" s="33">
        <f t="shared" si="10"/>
        <v>66</v>
      </c>
      <c r="CN6" s="33">
        <f t="shared" si="10"/>
        <v>64.760000000000005</v>
      </c>
      <c r="CO6" s="33">
        <f t="shared" si="10"/>
        <v>61.78</v>
      </c>
      <c r="CP6" s="33">
        <f t="shared" si="10"/>
        <v>51.05</v>
      </c>
      <c r="CQ6" s="33">
        <f t="shared" si="10"/>
        <v>50.49</v>
      </c>
      <c r="CR6" s="33">
        <f t="shared" si="10"/>
        <v>49.69</v>
      </c>
      <c r="CS6" s="33">
        <f t="shared" si="10"/>
        <v>49.77</v>
      </c>
      <c r="CT6" s="33">
        <f t="shared" si="10"/>
        <v>49.22</v>
      </c>
      <c r="CU6" s="32" t="str">
        <f>IF(CU7="","",IF(CU7="-","【-】","【"&amp;SUBSTITUTE(TEXT(CU7,"#,##0.00"),"-","△")&amp;"】"))</f>
        <v>【59.80】</v>
      </c>
      <c r="CV6" s="33">
        <f>IF(CV7="",NA(),CV7)</f>
        <v>86.17</v>
      </c>
      <c r="CW6" s="33">
        <f t="shared" ref="CW6:DE6" si="11">IF(CW7="",NA(),CW7)</f>
        <v>80.900000000000006</v>
      </c>
      <c r="CX6" s="33">
        <f t="shared" si="11"/>
        <v>81.13</v>
      </c>
      <c r="CY6" s="33">
        <f t="shared" si="11"/>
        <v>83.18</v>
      </c>
      <c r="CZ6" s="33">
        <f t="shared" si="11"/>
        <v>84.83</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7.32</v>
      </c>
      <c r="DH6" s="33">
        <f t="shared" ref="DH6:DP6" si="12">IF(DH7="",NA(),DH7)</f>
        <v>7.59</v>
      </c>
      <c r="DI6" s="33">
        <f t="shared" si="12"/>
        <v>9.58</v>
      </c>
      <c r="DJ6" s="33">
        <f t="shared" si="12"/>
        <v>11.47</v>
      </c>
      <c r="DK6" s="33">
        <f t="shared" si="12"/>
        <v>27.4</v>
      </c>
      <c r="DL6" s="33">
        <f t="shared" si="12"/>
        <v>33.21</v>
      </c>
      <c r="DM6" s="33">
        <f t="shared" si="12"/>
        <v>34.24</v>
      </c>
      <c r="DN6" s="33">
        <f t="shared" si="12"/>
        <v>35.18</v>
      </c>
      <c r="DO6" s="33">
        <f t="shared" si="12"/>
        <v>36.43</v>
      </c>
      <c r="DP6" s="33">
        <f t="shared" si="12"/>
        <v>46.12</v>
      </c>
      <c r="DQ6" s="32" t="str">
        <f>IF(DQ7="","",IF(DQ7="-","【-】","【"&amp;SUBSTITUTE(TEXT(DQ7,"#,##0.00"),"-","△")&amp;"】"))</f>
        <v>【46.31】</v>
      </c>
      <c r="DR6" s="32">
        <f>IF(DR7="",NA(),DR7)</f>
        <v>0</v>
      </c>
      <c r="DS6" s="32">
        <f t="shared" ref="DS6:EA6" si="13">IF(DS7="",NA(),DS7)</f>
        <v>0</v>
      </c>
      <c r="DT6" s="33">
        <f t="shared" si="13"/>
        <v>12.74</v>
      </c>
      <c r="DU6" s="33">
        <f t="shared" si="13"/>
        <v>16.55</v>
      </c>
      <c r="DV6" s="33">
        <f t="shared" si="13"/>
        <v>15.67</v>
      </c>
      <c r="DW6" s="33">
        <f t="shared" si="13"/>
        <v>6.34</v>
      </c>
      <c r="DX6" s="33">
        <f t="shared" si="13"/>
        <v>6.81</v>
      </c>
      <c r="DY6" s="33">
        <f t="shared" si="13"/>
        <v>8.41</v>
      </c>
      <c r="DZ6" s="33">
        <f t="shared" si="13"/>
        <v>8.7200000000000006</v>
      </c>
      <c r="EA6" s="33">
        <f t="shared" si="13"/>
        <v>9.86</v>
      </c>
      <c r="EB6" s="32" t="str">
        <f>IF(EB7="","",IF(EB7="-","【-】","【"&amp;SUBSTITUTE(TEXT(EB7,"#,##0.00"),"-","△")&amp;"】"))</f>
        <v>【12.42】</v>
      </c>
      <c r="EC6" s="32">
        <f>IF(EC7="",NA(),EC7)</f>
        <v>0</v>
      </c>
      <c r="ED6" s="32">
        <f t="shared" ref="ED6:EL6" si="14">IF(ED7="",NA(),ED7)</f>
        <v>0</v>
      </c>
      <c r="EE6" s="33">
        <f t="shared" si="14"/>
        <v>0.78</v>
      </c>
      <c r="EF6" s="33">
        <f t="shared" si="14"/>
        <v>1.63</v>
      </c>
      <c r="EG6" s="33">
        <f t="shared" si="14"/>
        <v>1.08</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75043</v>
      </c>
      <c r="D7" s="35">
        <v>46</v>
      </c>
      <c r="E7" s="35">
        <v>1</v>
      </c>
      <c r="F7" s="35">
        <v>0</v>
      </c>
      <c r="G7" s="35">
        <v>1</v>
      </c>
      <c r="H7" s="35" t="s">
        <v>93</v>
      </c>
      <c r="I7" s="35" t="s">
        <v>94</v>
      </c>
      <c r="J7" s="35" t="s">
        <v>95</v>
      </c>
      <c r="K7" s="35" t="s">
        <v>96</v>
      </c>
      <c r="L7" s="35" t="s">
        <v>97</v>
      </c>
      <c r="M7" s="36" t="s">
        <v>98</v>
      </c>
      <c r="N7" s="36">
        <v>68.86</v>
      </c>
      <c r="O7" s="36">
        <v>98.8</v>
      </c>
      <c r="P7" s="36">
        <v>3510</v>
      </c>
      <c r="Q7" s="36">
        <v>6856</v>
      </c>
      <c r="R7" s="36">
        <v>37.43</v>
      </c>
      <c r="S7" s="36">
        <v>183.17</v>
      </c>
      <c r="T7" s="36">
        <v>6485</v>
      </c>
      <c r="U7" s="36">
        <v>36.5</v>
      </c>
      <c r="V7" s="36">
        <v>177.67</v>
      </c>
      <c r="W7" s="36">
        <v>88.25</v>
      </c>
      <c r="X7" s="36">
        <v>73.06</v>
      </c>
      <c r="Y7" s="36">
        <v>79.5</v>
      </c>
      <c r="Z7" s="36">
        <v>77.87</v>
      </c>
      <c r="AA7" s="36">
        <v>89.32</v>
      </c>
      <c r="AB7" s="36">
        <v>108.06</v>
      </c>
      <c r="AC7" s="36">
        <v>104.82</v>
      </c>
      <c r="AD7" s="36">
        <v>104.95</v>
      </c>
      <c r="AE7" s="36">
        <v>105.53</v>
      </c>
      <c r="AF7" s="36">
        <v>107.2</v>
      </c>
      <c r="AG7" s="36">
        <v>113.03</v>
      </c>
      <c r="AH7" s="36">
        <v>67.73</v>
      </c>
      <c r="AI7" s="36">
        <v>110.62</v>
      </c>
      <c r="AJ7" s="36">
        <v>140.03</v>
      </c>
      <c r="AK7" s="36">
        <v>172.34</v>
      </c>
      <c r="AL7" s="36">
        <v>108.33</v>
      </c>
      <c r="AM7" s="36">
        <v>23.31</v>
      </c>
      <c r="AN7" s="36">
        <v>26.83</v>
      </c>
      <c r="AO7" s="36">
        <v>26.81</v>
      </c>
      <c r="AP7" s="36">
        <v>28.31</v>
      </c>
      <c r="AQ7" s="36">
        <v>13.46</v>
      </c>
      <c r="AR7" s="36">
        <v>0.81</v>
      </c>
      <c r="AS7" s="36">
        <v>1134.5</v>
      </c>
      <c r="AT7" s="36">
        <v>1557.45</v>
      </c>
      <c r="AU7" s="36">
        <v>651.62</v>
      </c>
      <c r="AV7" s="36">
        <v>2273.34</v>
      </c>
      <c r="AW7" s="36">
        <v>767.87</v>
      </c>
      <c r="AX7" s="36">
        <v>1129.9100000000001</v>
      </c>
      <c r="AY7" s="36">
        <v>1197.1099999999999</v>
      </c>
      <c r="AZ7" s="36">
        <v>1002.64</v>
      </c>
      <c r="BA7" s="36">
        <v>1164.51</v>
      </c>
      <c r="BB7" s="36">
        <v>434.72</v>
      </c>
      <c r="BC7" s="36">
        <v>264.16000000000003</v>
      </c>
      <c r="BD7" s="36">
        <v>857.08</v>
      </c>
      <c r="BE7" s="36">
        <v>832.53</v>
      </c>
      <c r="BF7" s="36">
        <v>803.75</v>
      </c>
      <c r="BG7" s="36">
        <v>773.75</v>
      </c>
      <c r="BH7" s="36">
        <v>766.18</v>
      </c>
      <c r="BI7" s="36">
        <v>540.94000000000005</v>
      </c>
      <c r="BJ7" s="36">
        <v>532.29999999999995</v>
      </c>
      <c r="BK7" s="36">
        <v>520.29999999999995</v>
      </c>
      <c r="BL7" s="36">
        <v>498.27</v>
      </c>
      <c r="BM7" s="36">
        <v>495.76</v>
      </c>
      <c r="BN7" s="36">
        <v>283.72000000000003</v>
      </c>
      <c r="BO7" s="36">
        <v>75.040000000000006</v>
      </c>
      <c r="BP7" s="36">
        <v>60.87</v>
      </c>
      <c r="BQ7" s="36">
        <v>68.52</v>
      </c>
      <c r="BR7" s="36">
        <v>69.17</v>
      </c>
      <c r="BS7" s="36">
        <v>72.97</v>
      </c>
      <c r="BT7" s="36">
        <v>93.43</v>
      </c>
      <c r="BU7" s="36">
        <v>90.17</v>
      </c>
      <c r="BV7" s="36">
        <v>90.69</v>
      </c>
      <c r="BW7" s="36">
        <v>90.64</v>
      </c>
      <c r="BX7" s="36">
        <v>93.66</v>
      </c>
      <c r="BY7" s="36">
        <v>104.6</v>
      </c>
      <c r="BZ7" s="36">
        <v>243.56</v>
      </c>
      <c r="CA7" s="36">
        <v>299.88</v>
      </c>
      <c r="CB7" s="36">
        <v>266.20999999999998</v>
      </c>
      <c r="CC7" s="36">
        <v>263.51</v>
      </c>
      <c r="CD7" s="36">
        <v>249.65</v>
      </c>
      <c r="CE7" s="36">
        <v>204.24</v>
      </c>
      <c r="CF7" s="36">
        <v>210.28</v>
      </c>
      <c r="CG7" s="36">
        <v>211.08</v>
      </c>
      <c r="CH7" s="36">
        <v>213.52</v>
      </c>
      <c r="CI7" s="36">
        <v>208.21</v>
      </c>
      <c r="CJ7" s="36">
        <v>164.21</v>
      </c>
      <c r="CK7" s="36">
        <v>61.83</v>
      </c>
      <c r="CL7" s="36">
        <v>65.260000000000005</v>
      </c>
      <c r="CM7" s="36">
        <v>66</v>
      </c>
      <c r="CN7" s="36">
        <v>64.760000000000005</v>
      </c>
      <c r="CO7" s="36">
        <v>61.78</v>
      </c>
      <c r="CP7" s="36">
        <v>51.05</v>
      </c>
      <c r="CQ7" s="36">
        <v>50.49</v>
      </c>
      <c r="CR7" s="36">
        <v>49.69</v>
      </c>
      <c r="CS7" s="36">
        <v>49.77</v>
      </c>
      <c r="CT7" s="36">
        <v>49.22</v>
      </c>
      <c r="CU7" s="36">
        <v>59.8</v>
      </c>
      <c r="CV7" s="36">
        <v>86.17</v>
      </c>
      <c r="CW7" s="36">
        <v>80.900000000000006</v>
      </c>
      <c r="CX7" s="36">
        <v>81.13</v>
      </c>
      <c r="CY7" s="36">
        <v>83.18</v>
      </c>
      <c r="CZ7" s="36">
        <v>84.83</v>
      </c>
      <c r="DA7" s="36">
        <v>80.81</v>
      </c>
      <c r="DB7" s="36">
        <v>78.7</v>
      </c>
      <c r="DC7" s="36">
        <v>80.010000000000005</v>
      </c>
      <c r="DD7" s="36">
        <v>79.98</v>
      </c>
      <c r="DE7" s="36">
        <v>79.48</v>
      </c>
      <c r="DF7" s="36">
        <v>89.78</v>
      </c>
      <c r="DG7" s="36">
        <v>7.32</v>
      </c>
      <c r="DH7" s="36">
        <v>7.59</v>
      </c>
      <c r="DI7" s="36">
        <v>9.58</v>
      </c>
      <c r="DJ7" s="36">
        <v>11.47</v>
      </c>
      <c r="DK7" s="36">
        <v>27.4</v>
      </c>
      <c r="DL7" s="36">
        <v>33.21</v>
      </c>
      <c r="DM7" s="36">
        <v>34.24</v>
      </c>
      <c r="DN7" s="36">
        <v>35.18</v>
      </c>
      <c r="DO7" s="36">
        <v>36.43</v>
      </c>
      <c r="DP7" s="36">
        <v>46.12</v>
      </c>
      <c r="DQ7" s="36">
        <v>46.31</v>
      </c>
      <c r="DR7" s="36">
        <v>0</v>
      </c>
      <c r="DS7" s="36">
        <v>0</v>
      </c>
      <c r="DT7" s="36">
        <v>12.74</v>
      </c>
      <c r="DU7" s="36">
        <v>16.55</v>
      </c>
      <c r="DV7" s="36">
        <v>15.67</v>
      </c>
      <c r="DW7" s="36">
        <v>6.34</v>
      </c>
      <c r="DX7" s="36">
        <v>6.81</v>
      </c>
      <c r="DY7" s="36">
        <v>8.41</v>
      </c>
      <c r="DZ7" s="36">
        <v>8.7200000000000006</v>
      </c>
      <c r="EA7" s="36">
        <v>9.86</v>
      </c>
      <c r="EB7" s="36">
        <v>12.42</v>
      </c>
      <c r="EC7" s="36">
        <v>0</v>
      </c>
      <c r="ED7" s="36">
        <v>0</v>
      </c>
      <c r="EE7" s="36">
        <v>0.78</v>
      </c>
      <c r="EF7" s="36">
        <v>1.63</v>
      </c>
      <c r="EG7" s="36">
        <v>1.08</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小松　将広</cp:lastModifiedBy>
  <dcterms:created xsi:type="dcterms:W3CDTF">2016-02-03T07:15:19Z</dcterms:created>
  <dcterms:modified xsi:type="dcterms:W3CDTF">2016-02-16T01:14:23Z</dcterms:modified>
</cp:coreProperties>
</file>