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HS8VIp2yrVpc/5lG5h9N3DJFu3bJcuuxDWF8eaU16T9CTjenu1woCCnX1NvQcVkRusYGL4x01UegFPaHO3bzxA==" workbookSaltValue="OMv828zwW/6JY8SrHOzw2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<sst xmlns="http://schemas.openxmlformats.org/spreadsheetml/2006/main" count="240" uniqueCount="127">
  <si>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</si>
  <si>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</si>
  <si>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</si>
  <si>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</si>
  <si>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</si>
  <si>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</si>
  <si>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</si>
  <si>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</si>
  <si>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</si>
  <si>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</si>
  <si>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</si>
  <si>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</si>
  <si>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</si>
  <si>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</si>
  <si>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</si>
  <si>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</si>
  <si>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</si>
  <si>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</si>
  <si>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</si>
  <si>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</si>
  <si>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</si>
  <si>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</si>
  <si>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</si>
  <si>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</si>
  <si>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</si>
  <si>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</si>
  <si>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</si>
  <si>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</si>
  <si>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</si>
  <si>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</si>
  <si>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</si>
  <si>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</si>
  <si>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</si>
  <si>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</si>
  <si>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</si>
  <si>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</si>
  <si>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</si>
  <si>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</si>
  <si>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</si>
  <si>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</si>
  <si>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</si>
  <si>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</si>
  <si>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</si>
  <si>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</si>
  <si>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</si>
  <si>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</si>
  <si>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</si>
  <si>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</si>
  <si>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</si>
  <si>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</si>
  <si>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</si>
  <si>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</si>
  <si>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</si>
  <si>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</si>
  <si>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</si>
  <si>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</si>
  <si>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</si>
  <si>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</si>
  <si>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</si>
  <si>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</si>
  <si>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</si>
  <si>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</si>
  <si>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</si>
  <si>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</si>
  <si>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</si>
  <si>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</si>
  <si>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</si>
  <si>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</si>
  <si>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</si>
  <si>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</si>
  <si>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</si>
  <si>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</si>
  <si>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</si>
  <si>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</si>
  <si>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</si>
  <si>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</si>
  <si>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</si>
  <si>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</si>
  <si>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</si>
  <si>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</si>
  <si>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</si>
  <si>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</si>
  <si>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</si>
  <si>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</si>
  <si>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</si>
  <si>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</si>
  <si>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</si>
  <si>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</si>
  <si>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</si>
  <si>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</si>
  <si>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</si>
  <si>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</si>
  <si>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</si>
  <si>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</si>
  <si>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</si>
  <si>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</si>
  <si>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</si>
  <si>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</si>
  <si>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</si>
  <si>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</si>
  <si>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</si>
  <si>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</si>
  <si>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</si>
  <si>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</si>
  <si>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</si>
  <si>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</si>
  <si>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</si>
  <si>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</si>
  <si>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</si>
  <si>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</si>
  <si>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</si>
  <si>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平田村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</si>
  <si>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</si>
  <si>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</si>
  <si>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</si>
  <si>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</si>
  <si>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</si>
  <si>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</si>
  <si>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</si>
  <si>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</si>
  <si>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</si>
  <si>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</si>
  <si>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</si>
  <si>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</si>
  <si>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管渠改善率について、現在は管渠の更新をしていないが、供用開始20年を経過する施設もあるため、最適整備構想を策定し、計画的な更新を行っていく必要がある。</t>
    <rPh sb="1" eb="3">
      <t>カンキョ</t>
    </rPh>
    <rPh sb="3" eb="5">
      <t>カイゼン</t>
    </rPh>
    <rPh sb="5" eb="6">
      <t>リツ</t>
    </rPh>
    <rPh sb="11" eb="13">
      <t>ゲンザイ</t>
    </rPh>
    <rPh sb="14" eb="16">
      <t>カンキョ</t>
    </rPh>
    <rPh sb="17" eb="19">
      <t>コウシン</t>
    </rPh>
    <rPh sb="27" eb="29">
      <t>キョウヨウ</t>
    </rPh>
    <rPh sb="29" eb="31">
      <t>カイシ</t>
    </rPh>
    <rPh sb="33" eb="34">
      <t>ネン</t>
    </rPh>
    <rPh sb="35" eb="37">
      <t>ケイカ</t>
    </rPh>
    <rPh sb="39" eb="41">
      <t>シセツ</t>
    </rPh>
    <rPh sb="47" eb="49">
      <t>サイテキ</t>
    </rPh>
    <rPh sb="49" eb="51">
      <t>セイビ</t>
    </rPh>
    <rPh sb="51" eb="53">
      <t>コウソウ</t>
    </rPh>
    <rPh sb="54" eb="56">
      <t>サクテイ</t>
    </rPh>
    <rPh sb="58" eb="61">
      <t>ケイカクテキ</t>
    </rPh>
    <rPh sb="62" eb="64">
      <t>コウシン</t>
    </rPh>
    <rPh sb="65" eb="66">
      <t>オコナ</t>
    </rPh>
    <rPh sb="70" eb="72">
      <t>ヒツヨウ</t>
    </rPh>
    <phoneticPr fontId="4"/>
  </si>
  <si>
    <t>　財源が一般会計の繰入金に依存する傾向にあるため、経営の改善、料金体系の見直し等の対策が必要と思われる。また、安定した収入料金の確保のために接続加入推進を図っていく。</t>
    <rPh sb="1" eb="3">
      <t>ザイゲン</t>
    </rPh>
    <rPh sb="4" eb="6">
      <t>イッパン</t>
    </rPh>
    <rPh sb="6" eb="8">
      <t>カイケイ</t>
    </rPh>
    <rPh sb="9" eb="11">
      <t>クリイレ</t>
    </rPh>
    <rPh sb="11" eb="12">
      <t>キン</t>
    </rPh>
    <rPh sb="25" eb="27">
      <t>ケイエイ</t>
    </rPh>
    <rPh sb="28" eb="30">
      <t>カイゼン</t>
    </rPh>
    <rPh sb="31" eb="33">
      <t>リョウキン</t>
    </rPh>
    <rPh sb="33" eb="35">
      <t>タイケイ</t>
    </rPh>
    <rPh sb="36" eb="38">
      <t>ミナオ</t>
    </rPh>
    <rPh sb="39" eb="40">
      <t>トウ</t>
    </rPh>
    <rPh sb="41" eb="43">
      <t>タイサク</t>
    </rPh>
    <rPh sb="44" eb="46">
      <t>ヒツヨウ</t>
    </rPh>
    <rPh sb="47" eb="48">
      <t>オモ</t>
    </rPh>
    <rPh sb="55" eb="57">
      <t>アンテイ</t>
    </rPh>
    <rPh sb="59" eb="61">
      <t>シュウニュウ</t>
    </rPh>
    <rPh sb="61" eb="63">
      <t>リョウキン</t>
    </rPh>
    <rPh sb="64" eb="66">
      <t>カクホ</t>
    </rPh>
    <rPh sb="70" eb="72">
      <t>セツゾク</t>
    </rPh>
    <rPh sb="72" eb="74">
      <t>カニュウ</t>
    </rPh>
    <rPh sb="74" eb="76">
      <t>スイシン</t>
    </rPh>
    <rPh sb="77" eb="78">
      <t>ハカ</t>
    </rPh>
    <phoneticPr fontId="15"/>
  </si>
  <si>
    <t>①　収益的収支比率について、100％を上回ってはいるが、前年度比で7.28％減となり、また一般会計繰入金に依存する状況が続いているため、料金改定など料金収入での財源の確保に取り組む必要がある。
④　企業債残高対事業規模比率について、現在投資事業を行っていないため年々減少しているが、供用開始後20年を経過する施設があるため、今後施設の長寿命化、機能強化を進めていく必要があるため、多額の支出が見込まれる。
⑤　経費回収率について、100％を若干下回っており、また今後の施設更新等の投資を考えると、更なる財源確保が必要となるため、料金改定などを検討する必要がある。
⑥　汚水処理原価について、類似団体平均値より低く、適正であると思われる。今後の更に効率的な汚水処理を実施するにあたって、有収水量、収入料金増加のために接続率の向上を図る。
⑦　施設利用率について、人口の減少、処理数量の減少から使用率も若干低下しているが、今後未加入世帯の接続を考えると適正と思われる。
⑧　水洗化率について、年々増加傾向にあるが、更なる向上のため、接続加入促進を図る。</t>
    <rPh sb="2" eb="4">
      <t>シュウエキ</t>
    </rPh>
    <rPh sb="4" eb="5">
      <t>テキ</t>
    </rPh>
    <rPh sb="5" eb="7">
      <t>シュウシ</t>
    </rPh>
    <rPh sb="7" eb="9">
      <t>ヒリツ</t>
    </rPh>
    <rPh sb="19" eb="21">
      <t>ウワマワ</t>
    </rPh>
    <rPh sb="28" eb="31">
      <t>ゼンネンド</t>
    </rPh>
    <rPh sb="31" eb="32">
      <t>ヒ</t>
    </rPh>
    <rPh sb="38" eb="39">
      <t>ゲン</t>
    </rPh>
    <rPh sb="45" eb="47">
      <t>イッパン</t>
    </rPh>
    <rPh sb="47" eb="49">
      <t>カイケイ</t>
    </rPh>
    <rPh sb="49" eb="51">
      <t>クリイレ</t>
    </rPh>
    <rPh sb="51" eb="52">
      <t>キン</t>
    </rPh>
    <rPh sb="53" eb="55">
      <t>イゾン</t>
    </rPh>
    <rPh sb="57" eb="59">
      <t>ジョウキョウ</t>
    </rPh>
    <rPh sb="60" eb="61">
      <t>ツヅ</t>
    </rPh>
    <rPh sb="68" eb="70">
      <t>リョウキン</t>
    </rPh>
    <rPh sb="70" eb="72">
      <t>カイテイ</t>
    </rPh>
    <rPh sb="74" eb="76">
      <t>リョウキン</t>
    </rPh>
    <rPh sb="76" eb="78">
      <t>シュウニュウ</t>
    </rPh>
    <rPh sb="80" eb="82">
      <t>ザイゲン</t>
    </rPh>
    <rPh sb="83" eb="85">
      <t>カクホ</t>
    </rPh>
    <rPh sb="86" eb="87">
      <t>ト</t>
    </rPh>
    <rPh sb="88" eb="89">
      <t>ク</t>
    </rPh>
    <rPh sb="90" eb="92">
      <t>ヒツヨウ</t>
    </rPh>
    <rPh sb="99" eb="101">
      <t>キギョウ</t>
    </rPh>
    <rPh sb="101" eb="102">
      <t>サイ</t>
    </rPh>
    <rPh sb="102" eb="104">
      <t>ザンダカ</t>
    </rPh>
    <rPh sb="104" eb="105">
      <t>タイ</t>
    </rPh>
    <rPh sb="105" eb="107">
      <t>ジギョウ</t>
    </rPh>
    <rPh sb="107" eb="109">
      <t>キボ</t>
    </rPh>
    <rPh sb="109" eb="111">
      <t>ヒリツ</t>
    </rPh>
    <rPh sb="116" eb="118">
      <t>ゲンザイ</t>
    </rPh>
    <rPh sb="118" eb="120">
      <t>トウシ</t>
    </rPh>
    <rPh sb="120" eb="122">
      <t>ジギョウ</t>
    </rPh>
    <rPh sb="123" eb="124">
      <t>オコナ</t>
    </rPh>
    <rPh sb="131" eb="133">
      <t>ネンネン</t>
    </rPh>
    <rPh sb="133" eb="135">
      <t>ゲンショウ</t>
    </rPh>
    <rPh sb="141" eb="143">
      <t>キョウヨウ</t>
    </rPh>
    <rPh sb="143" eb="146">
      <t>カイシゴ</t>
    </rPh>
    <rPh sb="148" eb="149">
      <t>ネン</t>
    </rPh>
    <rPh sb="150" eb="152">
      <t>ケイカ</t>
    </rPh>
    <rPh sb="154" eb="156">
      <t>シセツ</t>
    </rPh>
    <rPh sb="162" eb="164">
      <t>コンゴ</t>
    </rPh>
    <rPh sb="164" eb="166">
      <t>シセツ</t>
    </rPh>
    <rPh sb="167" eb="168">
      <t>チョウ</t>
    </rPh>
    <rPh sb="168" eb="171">
      <t>ジュミョウカ</t>
    </rPh>
    <rPh sb="172" eb="174">
      <t>キノウ</t>
    </rPh>
    <rPh sb="174" eb="176">
      <t>キョウカ</t>
    </rPh>
    <rPh sb="177" eb="178">
      <t>スス</t>
    </rPh>
    <rPh sb="182" eb="184">
      <t>ヒツヨウ</t>
    </rPh>
    <rPh sb="190" eb="192">
      <t>タガク</t>
    </rPh>
    <rPh sb="193" eb="195">
      <t>シシュツ</t>
    </rPh>
    <rPh sb="196" eb="198">
      <t>ミコ</t>
    </rPh>
    <rPh sb="205" eb="207">
      <t>ケイヒ</t>
    </rPh>
    <rPh sb="207" eb="209">
      <t>カイシュウ</t>
    </rPh>
    <rPh sb="209" eb="210">
      <t>リツ</t>
    </rPh>
    <rPh sb="220" eb="222">
      <t>ジャッカン</t>
    </rPh>
    <rPh sb="222" eb="224">
      <t>シタマワ</t>
    </rPh>
    <rPh sb="231" eb="233">
      <t>コンゴ</t>
    </rPh>
    <rPh sb="234" eb="236">
      <t>シセツ</t>
    </rPh>
    <rPh sb="236" eb="238">
      <t>コウシン</t>
    </rPh>
    <rPh sb="238" eb="239">
      <t>トウ</t>
    </rPh>
    <rPh sb="240" eb="242">
      <t>トウシ</t>
    </rPh>
    <rPh sb="243" eb="244">
      <t>カンガ</t>
    </rPh>
    <rPh sb="248" eb="249">
      <t>サラ</t>
    </rPh>
    <rPh sb="251" eb="253">
      <t>ザイゲン</t>
    </rPh>
    <rPh sb="253" eb="255">
      <t>カクホ</t>
    </rPh>
    <rPh sb="256" eb="258">
      <t>ヒツヨウ</t>
    </rPh>
    <rPh sb="264" eb="266">
      <t>リョウキン</t>
    </rPh>
    <rPh sb="266" eb="268">
      <t>カイテイ</t>
    </rPh>
    <rPh sb="271" eb="273">
      <t>ケントウ</t>
    </rPh>
    <rPh sb="275" eb="277">
      <t>ヒツヨウ</t>
    </rPh>
    <rPh sb="284" eb="286">
      <t>オスイ</t>
    </rPh>
    <rPh sb="286" eb="288">
      <t>ショリ</t>
    </rPh>
    <rPh sb="288" eb="290">
      <t>ゲンカ</t>
    </rPh>
    <rPh sb="295" eb="297">
      <t>ルイジ</t>
    </rPh>
    <rPh sb="297" eb="299">
      <t>ダンタイ</t>
    </rPh>
    <rPh sb="299" eb="302">
      <t>ヘイキンチ</t>
    </rPh>
    <rPh sb="304" eb="305">
      <t>ヒク</t>
    </rPh>
    <rPh sb="307" eb="309">
      <t>テキセイ</t>
    </rPh>
    <rPh sb="313" eb="314">
      <t>オモ</t>
    </rPh>
    <rPh sb="318" eb="320">
      <t>コンゴ</t>
    </rPh>
    <rPh sb="321" eb="322">
      <t>サラ</t>
    </rPh>
    <rPh sb="323" eb="326">
      <t>コウリツテキ</t>
    </rPh>
    <rPh sb="327" eb="329">
      <t>オスイ</t>
    </rPh>
    <rPh sb="329" eb="331">
      <t>ショリ</t>
    </rPh>
    <rPh sb="332" eb="334">
      <t>ジッシ</t>
    </rPh>
    <rPh sb="342" eb="344">
      <t>ユウシュウ</t>
    </rPh>
    <rPh sb="344" eb="346">
      <t>スイリョウ</t>
    </rPh>
    <rPh sb="347" eb="349">
      <t>シュウニュウ</t>
    </rPh>
    <rPh sb="349" eb="351">
      <t>リョウキン</t>
    </rPh>
    <rPh sb="351" eb="353">
      <t>ゾウカ</t>
    </rPh>
    <rPh sb="357" eb="359">
      <t>セツゾク</t>
    </rPh>
    <rPh sb="359" eb="360">
      <t>リツ</t>
    </rPh>
    <rPh sb="361" eb="363">
      <t>コウジョウ</t>
    </rPh>
    <rPh sb="364" eb="365">
      <t>ハカ</t>
    </rPh>
    <rPh sb="370" eb="372">
      <t>シセツ</t>
    </rPh>
    <rPh sb="372" eb="374">
      <t>リヨウ</t>
    </rPh>
    <rPh sb="374" eb="375">
      <t>リツ</t>
    </rPh>
    <rPh sb="380" eb="382">
      <t>ジンコウ</t>
    </rPh>
    <rPh sb="383" eb="385">
      <t>ゲンショウ</t>
    </rPh>
    <rPh sb="386" eb="388">
      <t>ショリ</t>
    </rPh>
    <rPh sb="388" eb="390">
      <t>スウリョウ</t>
    </rPh>
    <rPh sb="391" eb="393">
      <t>ゲンショウ</t>
    </rPh>
    <rPh sb="395" eb="397">
      <t>シヨウ</t>
    </rPh>
    <rPh sb="397" eb="398">
      <t>リツ</t>
    </rPh>
    <rPh sb="399" eb="401">
      <t>ジャッカン</t>
    </rPh>
    <rPh sb="401" eb="403">
      <t>テイカ</t>
    </rPh>
    <rPh sb="409" eb="411">
      <t>コンゴ</t>
    </rPh>
    <rPh sb="411" eb="414">
      <t>ミカニュウ</t>
    </rPh>
    <rPh sb="414" eb="416">
      <t>セタイ</t>
    </rPh>
    <rPh sb="417" eb="419">
      <t>セツゾク</t>
    </rPh>
    <rPh sb="420" eb="421">
      <t>カンガ</t>
    </rPh>
    <rPh sb="424" eb="426">
      <t>テキセイ</t>
    </rPh>
    <rPh sb="427" eb="428">
      <t>オモ</t>
    </rPh>
    <rPh sb="435" eb="438">
      <t>スイセンカ</t>
    </rPh>
    <rPh sb="438" eb="439">
      <t>リツ</t>
    </rPh>
    <rPh sb="444" eb="446">
      <t>ネンネン</t>
    </rPh>
    <rPh sb="446" eb="448">
      <t>ゾウカ</t>
    </rPh>
    <rPh sb="448" eb="450">
      <t>ケイコウ</t>
    </rPh>
    <rPh sb="455" eb="456">
      <t>サラ</t>
    </rPh>
    <rPh sb="458" eb="460">
      <t>コウジョウ</t>
    </rPh>
    <rPh sb="464" eb="466">
      <t>セツゾク</t>
    </rPh>
    <rPh sb="466" eb="468">
      <t>カニュウ</t>
    </rPh>
    <rPh sb="468" eb="470">
      <t>ソクシン</t>
    </rPh>
    <rPh sb="471" eb="472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</si>
</sst>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FF-46AE-ABF9-04795BA8D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55968"/>
        <c:axId val="81166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0.02</c:v>
                </c:pt>
                <c:pt idx="2">
                  <c:v>0.01</c:v>
                </c:pt>
                <c:pt idx="3">
                  <c:v>2.0499999999999998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FF-46AE-ABF9-04795BA8D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55968"/>
        <c:axId val="81166336"/>
      </c:lineChart>
      <c:dateAx>
        <c:axId val="81155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166336"/>
        <c:crosses val="autoZero"/>
        <c:auto val="1"/>
        <c:lblOffset val="100"/>
        <c:baseTimeUnit val="years"/>
      </c:dateAx>
      <c:valAx>
        <c:axId val="81166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155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52.58</c:v>
                </c:pt>
                <c:pt idx="1">
                  <c:v>54.39</c:v>
                </c:pt>
                <c:pt idx="2">
                  <c:v>52.99</c:v>
                </c:pt>
                <c:pt idx="3">
                  <c:v>52.09</c:v>
                </c:pt>
                <c:pt idx="4">
                  <c:v>51.85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65-489A-8FC2-36F02362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24576"/>
        <c:axId val="8442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53.78</c:v>
                </c:pt>
                <c:pt idx="1">
                  <c:v>53.24</c:v>
                </c:pt>
                <c:pt idx="2">
                  <c:v>52.31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65-489A-8FC2-36F02362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24576"/>
        <c:axId val="84426752"/>
      </c:lineChart>
      <c:dateAx>
        <c:axId val="8442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426752"/>
        <c:crosses val="autoZero"/>
        <c:auto val="1"/>
        <c:lblOffset val="100"/>
        <c:baseTimeUnit val="years"/>
      </c:dateAx>
      <c:valAx>
        <c:axId val="8442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424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79.11</c:v>
                </c:pt>
                <c:pt idx="1">
                  <c:v>80.040000000000006</c:v>
                </c:pt>
                <c:pt idx="2">
                  <c:v>81.2</c:v>
                </c:pt>
                <c:pt idx="3">
                  <c:v>81.22</c:v>
                </c:pt>
                <c:pt idx="4">
                  <c:v>81.92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E0-4A83-A217-560D5DA49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70016"/>
        <c:axId val="8447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84.06</c:v>
                </c:pt>
                <c:pt idx="1">
                  <c:v>84.07</c:v>
                </c:pt>
                <c:pt idx="2">
                  <c:v>84.32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E0-4A83-A217-560D5DA49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016"/>
        <c:axId val="84476288"/>
      </c:lineChart>
      <c:dateAx>
        <c:axId val="8447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476288"/>
        <c:crosses val="autoZero"/>
        <c:auto val="1"/>
        <c:lblOffset val="100"/>
        <c:baseTimeUnit val="years"/>
      </c:dateAx>
      <c:valAx>
        <c:axId val="8447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47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98.04</c:v>
                </c:pt>
                <c:pt idx="1">
                  <c:v>100.71</c:v>
                </c:pt>
                <c:pt idx="2">
                  <c:v>104.18</c:v>
                </c:pt>
                <c:pt idx="3">
                  <c:v>107.39</c:v>
                </c:pt>
                <c:pt idx="4">
                  <c:v>100.11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2C-4F1F-8C08-CDF68AA8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93216"/>
        <c:axId val="8290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2C-4F1F-8C08-CDF68AA8C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93216"/>
        <c:axId val="82907520"/>
      </c:lineChart>
      <c:dateAx>
        <c:axId val="81193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907520"/>
        <c:crosses val="autoZero"/>
        <c:auto val="1"/>
        <c:lblOffset val="100"/>
        <c:baseTimeUnit val="years"/>
      </c:dateAx>
      <c:valAx>
        <c:axId val="8290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193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BE-445B-838F-45B1E67E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6688"/>
        <c:axId val="8294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BE-445B-838F-45B1E67E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46688"/>
        <c:axId val="82948864"/>
      </c:lineChart>
      <c:dateAx>
        <c:axId val="8294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948864"/>
        <c:crosses val="autoZero"/>
        <c:auto val="1"/>
        <c:lblOffset val="100"/>
        <c:baseTimeUnit val="years"/>
      </c:dateAx>
      <c:valAx>
        <c:axId val="8294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94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FC-479E-B89E-A482B74E5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63456"/>
        <c:axId val="830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FC-479E-B89E-A482B74E5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63456"/>
        <c:axId val="83068032"/>
      </c:lineChart>
      <c:dateAx>
        <c:axId val="8296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068032"/>
        <c:crosses val="autoZero"/>
        <c:auto val="1"/>
        <c:lblOffset val="100"/>
        <c:baseTimeUnit val="years"/>
      </c:dateAx>
      <c:valAx>
        <c:axId val="830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96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D5-4B6B-BCF8-5A5555EF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11936"/>
        <c:axId val="8311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D5-4B6B-BCF8-5A5555EF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1936"/>
        <c:axId val="83113856"/>
      </c:lineChart>
      <c:dateAx>
        <c:axId val="83111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113856"/>
        <c:crosses val="autoZero"/>
        <c:auto val="1"/>
        <c:lblOffset val="100"/>
        <c:baseTimeUnit val="years"/>
      </c:dateAx>
      <c:valAx>
        <c:axId val="8311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111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80-407F-A3F1-A6C8F40E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45088"/>
        <c:axId val="83147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280-407F-A3F1-A6C8F40E2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45088"/>
        <c:axId val="83147008"/>
      </c:lineChart>
      <c:dateAx>
        <c:axId val="83145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147008"/>
        <c:crosses val="autoZero"/>
        <c:auto val="1"/>
        <c:lblOffset val="100"/>
        <c:baseTimeUnit val="years"/>
      </c:dateAx>
      <c:valAx>
        <c:axId val="83147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145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131.80000000000001</c:v>
                </c:pt>
                <c:pt idx="1">
                  <c:v>186.46</c:v>
                </c:pt>
                <c:pt idx="2">
                  <c:v>137.27000000000001</c:v>
                </c:pt>
                <c:pt idx="3">
                  <c:v>97.47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8-4A88-B1A2-95B5B986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94624"/>
        <c:axId val="8319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1126.77</c:v>
                </c:pt>
                <c:pt idx="1">
                  <c:v>1044.8</c:v>
                </c:pt>
                <c:pt idx="2">
                  <c:v>1081.8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68-4A88-B1A2-95B5B986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94624"/>
        <c:axId val="83196544"/>
      </c:lineChart>
      <c:dateAx>
        <c:axId val="83194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196544"/>
        <c:crosses val="autoZero"/>
        <c:auto val="1"/>
        <c:lblOffset val="100"/>
        <c:baseTimeUnit val="years"/>
      </c:dateAx>
      <c:valAx>
        <c:axId val="83196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194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127.47</c:v>
                </c:pt>
                <c:pt idx="1">
                  <c:v>99.08</c:v>
                </c:pt>
                <c:pt idx="2">
                  <c:v>108.59</c:v>
                </c:pt>
                <c:pt idx="3">
                  <c:v>117.64</c:v>
                </c:pt>
                <c:pt idx="4">
                  <c:v>97.7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C4-429D-9430-02F5D8B63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23680"/>
        <c:axId val="8322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50.9</c:v>
                </c:pt>
                <c:pt idx="1">
                  <c:v>50.82</c:v>
                </c:pt>
                <c:pt idx="2">
                  <c:v>52.19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C4-429D-9430-02F5D8B63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3680"/>
        <c:axId val="83225600"/>
      </c:lineChart>
      <c:dateAx>
        <c:axId val="83223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225600"/>
        <c:crosses val="autoZero"/>
        <c:auto val="1"/>
        <c:lblOffset val="100"/>
        <c:baseTimeUnit val="years"/>
      </c:dateAx>
      <c:valAx>
        <c:axId val="83225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223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146.16</c:v>
                </c:pt>
                <c:pt idx="1">
                  <c:v>192.58</c:v>
                </c:pt>
                <c:pt idx="2">
                  <c:v>184.89</c:v>
                </c:pt>
                <c:pt idx="3">
                  <c:v>174.5</c:v>
                </c:pt>
                <c:pt idx="4">
                  <c:v>202.3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0A-41E7-9C10-863880FDA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83232"/>
        <c:axId val="8438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293.27</c:v>
                </c:pt>
                <c:pt idx="1">
                  <c:v>300.52</c:v>
                </c:pt>
                <c:pt idx="2">
                  <c:v>296.14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0A-41E7-9C10-863880FDA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83232"/>
        <c:axId val="84385152"/>
      </c:lineChart>
      <c:dateAx>
        <c:axId val="84383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385152"/>
        <c:crosses val="autoZero"/>
        <c:auto val="1"/>
        <c:lblOffset val="100"/>
        <c:baseTimeUnit val="years"/>
      </c:dateAx>
      <c:valAx>
        <c:axId val="8438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383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福島県　平田村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農業集落排水</v>
      </c>
      <c r="Q8" s="47"/>
      <c r="R8" s="47"/>
      <c r="S8" s="47"/>
      <c r="T8" s="47"/>
      <c r="U8" s="47"/>
      <c r="V8" s="47"/>
      <c r="W8" s="47" t="str">
        <f>データ!L6</f>
        <v>F2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6294</v>
      </c>
      <c r="AM8" s="49"/>
      <c r="AN8" s="49"/>
      <c r="AO8" s="49"/>
      <c r="AP8" s="49"/>
      <c r="AQ8" s="49"/>
      <c r="AR8" s="49"/>
      <c r="AS8" s="49"/>
      <c r="AT8" s="44">
        <f>データ!T6</f>
        <v>93.42</v>
      </c>
      <c r="AU8" s="44"/>
      <c r="AV8" s="44"/>
      <c r="AW8" s="44"/>
      <c r="AX8" s="44"/>
      <c r="AY8" s="44"/>
      <c r="AZ8" s="44"/>
      <c r="BA8" s="44"/>
      <c r="BB8" s="44">
        <f>データ!U6</f>
        <v>67.37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32.549999999999997</v>
      </c>
      <c r="Q10" s="44"/>
      <c r="R10" s="44"/>
      <c r="S10" s="44"/>
      <c r="T10" s="44"/>
      <c r="U10" s="44"/>
      <c r="V10" s="44"/>
      <c r="W10" s="44">
        <f>データ!Q6</f>
        <v>100.01</v>
      </c>
      <c r="X10" s="44"/>
      <c r="Y10" s="44"/>
      <c r="Z10" s="44"/>
      <c r="AA10" s="44"/>
      <c r="AB10" s="44"/>
      <c r="AC10" s="44"/>
      <c r="AD10" s="49">
        <f>データ!R6</f>
        <v>4320</v>
      </c>
      <c r="AE10" s="49"/>
      <c r="AF10" s="49"/>
      <c r="AG10" s="49"/>
      <c r="AH10" s="49"/>
      <c r="AI10" s="49"/>
      <c r="AJ10" s="49"/>
      <c r="AK10" s="2"/>
      <c r="AL10" s="49">
        <f>データ!V6</f>
        <v>2024</v>
      </c>
      <c r="AM10" s="49"/>
      <c r="AN10" s="49"/>
      <c r="AO10" s="49"/>
      <c r="AP10" s="49"/>
      <c r="AQ10" s="49"/>
      <c r="AR10" s="49"/>
      <c r="AS10" s="49"/>
      <c r="AT10" s="44">
        <f>データ!W6</f>
        <v>2.17</v>
      </c>
      <c r="AU10" s="44"/>
      <c r="AV10" s="44"/>
      <c r="AW10" s="44"/>
      <c r="AX10" s="44"/>
      <c r="AY10" s="44"/>
      <c r="AZ10" s="44"/>
      <c r="BA10" s="44"/>
      <c r="BB10" s="44">
        <f>データ!X6</f>
        <v>932.72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126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5" t="s">
        <v>125</v>
      </c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7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5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7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5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7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5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7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5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7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5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7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5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7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5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7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5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7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5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7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5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7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5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7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5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7"/>
    </row>
    <row r="79" spans="1:78" ht="13.5" customHeight="1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75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7"/>
    </row>
    <row r="80" spans="1:78" ht="13.5" customHeight="1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75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7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75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7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>
      <c r="C83" s="2" t="s">
        <v>41</v>
      </c>
    </row>
    <row r="84" spans="1:78">
      <c r="C84" s="2" t="s">
        <v>42</v>
      </c>
    </row>
    <row r="85" spans="1:78" hidden="1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【814.89】</v>
      </c>
      <c r="I86" s="25" t="str">
        <f>データ!CA6</f>
        <v>【60.64】</v>
      </c>
      <c r="J86" s="25" t="str">
        <f>データ!CL6</f>
        <v>【255.52】</v>
      </c>
      <c r="K86" s="25" t="str">
        <f>データ!CW6</f>
        <v>【52.49】</v>
      </c>
      <c r="L86" s="25" t="str">
        <f>データ!DH6</f>
        <v>【85.49】</v>
      </c>
      <c r="M86" s="25" t="s">
        <v>56</v>
      </c>
      <c r="N86" s="25" t="s">
        <v>57</v>
      </c>
      <c r="O86" s="25" t="str">
        <f>データ!EO6</f>
        <v>【0.11】</v>
      </c>
    </row>
  </sheetData>
  <sheetProtection algorithmName="SHA-512" hashValue="DfWTldpEA1wa5RsRgJn2/OJeBKD5JN657FbaE7TYdoE3jgP8g5vF+S7g0/oa/t48D1RrDsP9eN0spJ8o394L9w==" saltValue="Lnowtv49rYHMjagdybLdew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58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>
      <c r="A2" s="27" t="s">
        <v>59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>
      <c r="A3" s="27" t="s">
        <v>60</v>
      </c>
      <c r="B3" s="28" t="s">
        <v>61</v>
      </c>
      <c r="C3" s="28" t="s">
        <v>62</v>
      </c>
      <c r="D3" s="28" t="s">
        <v>63</v>
      </c>
      <c r="E3" s="28" t="s">
        <v>64</v>
      </c>
      <c r="F3" s="28" t="s">
        <v>65</v>
      </c>
      <c r="G3" s="28" t="s">
        <v>66</v>
      </c>
      <c r="H3" s="82" t="s">
        <v>67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4"/>
      <c r="Y3" s="88" t="s">
        <v>68</v>
      </c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 t="s">
        <v>69</v>
      </c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</row>
    <row r="4" spans="1:145">
      <c r="A4" s="27" t="s">
        <v>70</v>
      </c>
      <c r="B4" s="29"/>
      <c r="C4" s="29"/>
      <c r="D4" s="29"/>
      <c r="E4" s="29"/>
      <c r="F4" s="29"/>
      <c r="G4" s="29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/>
      <c r="Y4" s="81" t="s">
        <v>71</v>
      </c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 t="s">
        <v>72</v>
      </c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 t="s">
        <v>73</v>
      </c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 t="s">
        <v>74</v>
      </c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 t="s">
        <v>75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 t="s">
        <v>76</v>
      </c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 t="s">
        <v>77</v>
      </c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 t="s">
        <v>78</v>
      </c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 t="s">
        <v>79</v>
      </c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 t="s">
        <v>80</v>
      </c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 t="s">
        <v>81</v>
      </c>
      <c r="EF4" s="81"/>
      <c r="EG4" s="81"/>
      <c r="EH4" s="81"/>
      <c r="EI4" s="81"/>
      <c r="EJ4" s="81"/>
      <c r="EK4" s="81"/>
      <c r="EL4" s="81"/>
      <c r="EM4" s="81"/>
      <c r="EN4" s="81"/>
      <c r="EO4" s="81"/>
    </row>
    <row r="5" spans="1:145">
      <c r="A5" s="27" t="s">
        <v>82</v>
      </c>
      <c r="B5" s="30"/>
      <c r="C5" s="30"/>
      <c r="D5" s="30"/>
      <c r="E5" s="30"/>
      <c r="F5" s="30"/>
      <c r="G5" s="30"/>
      <c r="H5" s="31" t="s">
        <v>83</v>
      </c>
      <c r="I5" s="31" t="s">
        <v>84</v>
      </c>
      <c r="J5" s="31" t="s">
        <v>85</v>
      </c>
      <c r="K5" s="31" t="s">
        <v>86</v>
      </c>
      <c r="L5" s="31" t="s">
        <v>87</v>
      </c>
      <c r="M5" s="31" t="s">
        <v>5</v>
      </c>
      <c r="N5" s="31" t="s">
        <v>88</v>
      </c>
      <c r="O5" s="31" t="s">
        <v>89</v>
      </c>
      <c r="P5" s="31" t="s">
        <v>90</v>
      </c>
      <c r="Q5" s="31" t="s">
        <v>91</v>
      </c>
      <c r="R5" s="31" t="s">
        <v>92</v>
      </c>
      <c r="S5" s="31" t="s">
        <v>93</v>
      </c>
      <c r="T5" s="31" t="s">
        <v>94</v>
      </c>
      <c r="U5" s="31" t="s">
        <v>95</v>
      </c>
      <c r="V5" s="31" t="s">
        <v>96</v>
      </c>
      <c r="W5" s="31" t="s">
        <v>97</v>
      </c>
      <c r="X5" s="31" t="s">
        <v>98</v>
      </c>
      <c r="Y5" s="31" t="s">
        <v>99</v>
      </c>
      <c r="Z5" s="31" t="s">
        <v>100</v>
      </c>
      <c r="AA5" s="31" t="s">
        <v>101</v>
      </c>
      <c r="AB5" s="31" t="s">
        <v>102</v>
      </c>
      <c r="AC5" s="31" t="s">
        <v>103</v>
      </c>
      <c r="AD5" s="31" t="s">
        <v>104</v>
      </c>
      <c r="AE5" s="31" t="s">
        <v>105</v>
      </c>
      <c r="AF5" s="31" t="s">
        <v>106</v>
      </c>
      <c r="AG5" s="31" t="s">
        <v>107</v>
      </c>
      <c r="AH5" s="31" t="s">
        <v>108</v>
      </c>
      <c r="AI5" s="31" t="s">
        <v>43</v>
      </c>
      <c r="AJ5" s="31" t="s">
        <v>99</v>
      </c>
      <c r="AK5" s="31" t="s">
        <v>100</v>
      </c>
      <c r="AL5" s="31" t="s">
        <v>101</v>
      </c>
      <c r="AM5" s="31" t="s">
        <v>102</v>
      </c>
      <c r="AN5" s="31" t="s">
        <v>103</v>
      </c>
      <c r="AO5" s="31" t="s">
        <v>104</v>
      </c>
      <c r="AP5" s="31" t="s">
        <v>105</v>
      </c>
      <c r="AQ5" s="31" t="s">
        <v>106</v>
      </c>
      <c r="AR5" s="31" t="s">
        <v>107</v>
      </c>
      <c r="AS5" s="31" t="s">
        <v>108</v>
      </c>
      <c r="AT5" s="31" t="s">
        <v>109</v>
      </c>
      <c r="AU5" s="31" t="s">
        <v>99</v>
      </c>
      <c r="AV5" s="31" t="s">
        <v>100</v>
      </c>
      <c r="AW5" s="31" t="s">
        <v>101</v>
      </c>
      <c r="AX5" s="31" t="s">
        <v>102</v>
      </c>
      <c r="AY5" s="31" t="s">
        <v>103</v>
      </c>
      <c r="AZ5" s="31" t="s">
        <v>104</v>
      </c>
      <c r="BA5" s="31" t="s">
        <v>105</v>
      </c>
      <c r="BB5" s="31" t="s">
        <v>106</v>
      </c>
      <c r="BC5" s="31" t="s">
        <v>107</v>
      </c>
      <c r="BD5" s="31" t="s">
        <v>108</v>
      </c>
      <c r="BE5" s="31" t="s">
        <v>109</v>
      </c>
      <c r="BF5" s="31" t="s">
        <v>99</v>
      </c>
      <c r="BG5" s="31" t="s">
        <v>100</v>
      </c>
      <c r="BH5" s="31" t="s">
        <v>101</v>
      </c>
      <c r="BI5" s="31" t="s">
        <v>102</v>
      </c>
      <c r="BJ5" s="31" t="s">
        <v>103</v>
      </c>
      <c r="BK5" s="31" t="s">
        <v>104</v>
      </c>
      <c r="BL5" s="31" t="s">
        <v>105</v>
      </c>
      <c r="BM5" s="31" t="s">
        <v>106</v>
      </c>
      <c r="BN5" s="31" t="s">
        <v>107</v>
      </c>
      <c r="BO5" s="31" t="s">
        <v>108</v>
      </c>
      <c r="BP5" s="31" t="s">
        <v>109</v>
      </c>
      <c r="BQ5" s="31" t="s">
        <v>99</v>
      </c>
      <c r="BR5" s="31" t="s">
        <v>100</v>
      </c>
      <c r="BS5" s="31" t="s">
        <v>101</v>
      </c>
      <c r="BT5" s="31" t="s">
        <v>102</v>
      </c>
      <c r="BU5" s="31" t="s">
        <v>103</v>
      </c>
      <c r="BV5" s="31" t="s">
        <v>104</v>
      </c>
      <c r="BW5" s="31" t="s">
        <v>105</v>
      </c>
      <c r="BX5" s="31" t="s">
        <v>106</v>
      </c>
      <c r="BY5" s="31" t="s">
        <v>107</v>
      </c>
      <c r="BZ5" s="31" t="s">
        <v>108</v>
      </c>
      <c r="CA5" s="31" t="s">
        <v>109</v>
      </c>
      <c r="CB5" s="31" t="s">
        <v>99</v>
      </c>
      <c r="CC5" s="31" t="s">
        <v>100</v>
      </c>
      <c r="CD5" s="31" t="s">
        <v>101</v>
      </c>
      <c r="CE5" s="31" t="s">
        <v>102</v>
      </c>
      <c r="CF5" s="31" t="s">
        <v>103</v>
      </c>
      <c r="CG5" s="31" t="s">
        <v>104</v>
      </c>
      <c r="CH5" s="31" t="s">
        <v>105</v>
      </c>
      <c r="CI5" s="31" t="s">
        <v>106</v>
      </c>
      <c r="CJ5" s="31" t="s">
        <v>107</v>
      </c>
      <c r="CK5" s="31" t="s">
        <v>108</v>
      </c>
      <c r="CL5" s="31" t="s">
        <v>109</v>
      </c>
      <c r="CM5" s="31" t="s">
        <v>99</v>
      </c>
      <c r="CN5" s="31" t="s">
        <v>100</v>
      </c>
      <c r="CO5" s="31" t="s">
        <v>101</v>
      </c>
      <c r="CP5" s="31" t="s">
        <v>102</v>
      </c>
      <c r="CQ5" s="31" t="s">
        <v>103</v>
      </c>
      <c r="CR5" s="31" t="s">
        <v>104</v>
      </c>
      <c r="CS5" s="31" t="s">
        <v>105</v>
      </c>
      <c r="CT5" s="31" t="s">
        <v>106</v>
      </c>
      <c r="CU5" s="31" t="s">
        <v>107</v>
      </c>
      <c r="CV5" s="31" t="s">
        <v>108</v>
      </c>
      <c r="CW5" s="31" t="s">
        <v>109</v>
      </c>
      <c r="CX5" s="31" t="s">
        <v>99</v>
      </c>
      <c r="CY5" s="31" t="s">
        <v>100</v>
      </c>
      <c r="CZ5" s="31" t="s">
        <v>101</v>
      </c>
      <c r="DA5" s="31" t="s">
        <v>102</v>
      </c>
      <c r="DB5" s="31" t="s">
        <v>103</v>
      </c>
      <c r="DC5" s="31" t="s">
        <v>104</v>
      </c>
      <c r="DD5" s="31" t="s">
        <v>105</v>
      </c>
      <c r="DE5" s="31" t="s">
        <v>106</v>
      </c>
      <c r="DF5" s="31" t="s">
        <v>107</v>
      </c>
      <c r="DG5" s="31" t="s">
        <v>108</v>
      </c>
      <c r="DH5" s="31" t="s">
        <v>109</v>
      </c>
      <c r="DI5" s="31" t="s">
        <v>99</v>
      </c>
      <c r="DJ5" s="31" t="s">
        <v>100</v>
      </c>
      <c r="DK5" s="31" t="s">
        <v>101</v>
      </c>
      <c r="DL5" s="31" t="s">
        <v>102</v>
      </c>
      <c r="DM5" s="31" t="s">
        <v>103</v>
      </c>
      <c r="DN5" s="31" t="s">
        <v>104</v>
      </c>
      <c r="DO5" s="31" t="s">
        <v>105</v>
      </c>
      <c r="DP5" s="31" t="s">
        <v>106</v>
      </c>
      <c r="DQ5" s="31" t="s">
        <v>107</v>
      </c>
      <c r="DR5" s="31" t="s">
        <v>108</v>
      </c>
      <c r="DS5" s="31" t="s">
        <v>109</v>
      </c>
      <c r="DT5" s="31" t="s">
        <v>99</v>
      </c>
      <c r="DU5" s="31" t="s">
        <v>100</v>
      </c>
      <c r="DV5" s="31" t="s">
        <v>101</v>
      </c>
      <c r="DW5" s="31" t="s">
        <v>102</v>
      </c>
      <c r="DX5" s="31" t="s">
        <v>103</v>
      </c>
      <c r="DY5" s="31" t="s">
        <v>104</v>
      </c>
      <c r="DZ5" s="31" t="s">
        <v>105</v>
      </c>
      <c r="EA5" s="31" t="s">
        <v>106</v>
      </c>
      <c r="EB5" s="31" t="s">
        <v>107</v>
      </c>
      <c r="EC5" s="31" t="s">
        <v>108</v>
      </c>
      <c r="ED5" s="31" t="s">
        <v>109</v>
      </c>
      <c r="EE5" s="31" t="s">
        <v>99</v>
      </c>
      <c r="EF5" s="31" t="s">
        <v>100</v>
      </c>
      <c r="EG5" s="31" t="s">
        <v>101</v>
      </c>
      <c r="EH5" s="31" t="s">
        <v>102</v>
      </c>
      <c r="EI5" s="31" t="s">
        <v>103</v>
      </c>
      <c r="EJ5" s="31" t="s">
        <v>104</v>
      </c>
      <c r="EK5" s="31" t="s">
        <v>105</v>
      </c>
      <c r="EL5" s="31" t="s">
        <v>106</v>
      </c>
      <c r="EM5" s="31" t="s">
        <v>107</v>
      </c>
      <c r="EN5" s="31" t="s">
        <v>108</v>
      </c>
      <c r="EO5" s="31" t="s">
        <v>109</v>
      </c>
    </row>
    <row r="6" spans="1:145" s="35" customFormat="1">
      <c r="A6" s="27" t="s">
        <v>110</v>
      </c>
      <c r="B6" s="32">
        <f>B7</f>
        <v>2017</v>
      </c>
      <c r="C6" s="32">
        <f t="shared" ref="C6:X6" si="3">C7</f>
        <v>75035</v>
      </c>
      <c r="D6" s="32">
        <f t="shared" si="3"/>
        <v>47</v>
      </c>
      <c r="E6" s="32">
        <f t="shared" si="3"/>
        <v>17</v>
      </c>
      <c r="F6" s="32">
        <f t="shared" si="3"/>
        <v>5</v>
      </c>
      <c r="G6" s="32">
        <f t="shared" si="3"/>
        <v>0</v>
      </c>
      <c r="H6" s="32" t="str">
        <f t="shared" si="3"/>
        <v>福島県　平田村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農業集落排水</v>
      </c>
      <c r="L6" s="32" t="str">
        <f t="shared" si="3"/>
        <v>F2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32.549999999999997</v>
      </c>
      <c r="Q6" s="33">
        <f t="shared" si="3"/>
        <v>100.01</v>
      </c>
      <c r="R6" s="33">
        <f t="shared" si="3"/>
        <v>4320</v>
      </c>
      <c r="S6" s="33">
        <f t="shared" si="3"/>
        <v>6294</v>
      </c>
      <c r="T6" s="33">
        <f t="shared" si="3"/>
        <v>93.42</v>
      </c>
      <c r="U6" s="33">
        <f t="shared" si="3"/>
        <v>67.37</v>
      </c>
      <c r="V6" s="33">
        <f t="shared" si="3"/>
        <v>2024</v>
      </c>
      <c r="W6" s="33">
        <f t="shared" si="3"/>
        <v>2.17</v>
      </c>
      <c r="X6" s="33">
        <f t="shared" si="3"/>
        <v>932.72</v>
      </c>
      <c r="Y6" s="34">
        <f>IF(Y7="",NA(),Y7)</f>
        <v>98.04</v>
      </c>
      <c r="Z6" s="34">
        <f t="shared" ref="Z6:AH6" si="4">IF(Z7="",NA(),Z7)</f>
        <v>100.71</v>
      </c>
      <c r="AA6" s="34">
        <f t="shared" si="4"/>
        <v>104.18</v>
      </c>
      <c r="AB6" s="34">
        <f t="shared" si="4"/>
        <v>107.39</v>
      </c>
      <c r="AC6" s="34">
        <f t="shared" si="4"/>
        <v>100.11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131.80000000000001</v>
      </c>
      <c r="BG6" s="34">
        <f t="shared" ref="BG6:BO6" si="7">IF(BG7="",NA(),BG7)</f>
        <v>186.46</v>
      </c>
      <c r="BH6" s="34">
        <f t="shared" si="7"/>
        <v>137.27000000000001</v>
      </c>
      <c r="BI6" s="34">
        <f t="shared" si="7"/>
        <v>97.47</v>
      </c>
      <c r="BJ6" s="33">
        <f t="shared" si="7"/>
        <v>0</v>
      </c>
      <c r="BK6" s="34">
        <f t="shared" si="7"/>
        <v>1126.77</v>
      </c>
      <c r="BL6" s="34">
        <f t="shared" si="7"/>
        <v>1044.8</v>
      </c>
      <c r="BM6" s="34">
        <f t="shared" si="7"/>
        <v>1081.8</v>
      </c>
      <c r="BN6" s="34">
        <f t="shared" si="7"/>
        <v>974.93</v>
      </c>
      <c r="BO6" s="34">
        <f t="shared" si="7"/>
        <v>855.8</v>
      </c>
      <c r="BP6" s="33" t="str">
        <f>IF(BP7="","",IF(BP7="-","【-】","【"&amp;SUBSTITUTE(TEXT(BP7,"#,##0.00"),"-","△")&amp;"】"))</f>
        <v>【814.89】</v>
      </c>
      <c r="BQ6" s="34">
        <f>IF(BQ7="",NA(),BQ7)</f>
        <v>127.47</v>
      </c>
      <c r="BR6" s="34">
        <f t="shared" ref="BR6:BZ6" si="8">IF(BR7="",NA(),BR7)</f>
        <v>99.08</v>
      </c>
      <c r="BS6" s="34">
        <f t="shared" si="8"/>
        <v>108.59</v>
      </c>
      <c r="BT6" s="34">
        <f t="shared" si="8"/>
        <v>117.64</v>
      </c>
      <c r="BU6" s="34">
        <f t="shared" si="8"/>
        <v>97.7</v>
      </c>
      <c r="BV6" s="34">
        <f t="shared" si="8"/>
        <v>50.9</v>
      </c>
      <c r="BW6" s="34">
        <f t="shared" si="8"/>
        <v>50.82</v>
      </c>
      <c r="BX6" s="34">
        <f t="shared" si="8"/>
        <v>52.19</v>
      </c>
      <c r="BY6" s="34">
        <f t="shared" si="8"/>
        <v>55.32</v>
      </c>
      <c r="BZ6" s="34">
        <f t="shared" si="8"/>
        <v>59.8</v>
      </c>
      <c r="CA6" s="33" t="str">
        <f>IF(CA7="","",IF(CA7="-","【-】","【"&amp;SUBSTITUTE(TEXT(CA7,"#,##0.00"),"-","△")&amp;"】"))</f>
        <v>【60.64】</v>
      </c>
      <c r="CB6" s="34">
        <f>IF(CB7="",NA(),CB7)</f>
        <v>146.16</v>
      </c>
      <c r="CC6" s="34">
        <f t="shared" ref="CC6:CK6" si="9">IF(CC7="",NA(),CC7)</f>
        <v>192.58</v>
      </c>
      <c r="CD6" s="34">
        <f t="shared" si="9"/>
        <v>184.89</v>
      </c>
      <c r="CE6" s="34">
        <f t="shared" si="9"/>
        <v>174.5</v>
      </c>
      <c r="CF6" s="34">
        <f t="shared" si="9"/>
        <v>202.3</v>
      </c>
      <c r="CG6" s="34">
        <f t="shared" si="9"/>
        <v>293.27</v>
      </c>
      <c r="CH6" s="34">
        <f t="shared" si="9"/>
        <v>300.52</v>
      </c>
      <c r="CI6" s="34">
        <f t="shared" si="9"/>
        <v>296.14</v>
      </c>
      <c r="CJ6" s="34">
        <f t="shared" si="9"/>
        <v>283.17</v>
      </c>
      <c r="CK6" s="34">
        <f t="shared" si="9"/>
        <v>263.76</v>
      </c>
      <c r="CL6" s="33" t="str">
        <f>IF(CL7="","",IF(CL7="-","【-】","【"&amp;SUBSTITUTE(TEXT(CL7,"#,##0.00"),"-","△")&amp;"】"))</f>
        <v>【255.52】</v>
      </c>
      <c r="CM6" s="34">
        <f>IF(CM7="",NA(),CM7)</f>
        <v>52.58</v>
      </c>
      <c r="CN6" s="34">
        <f t="shared" ref="CN6:CV6" si="10">IF(CN7="",NA(),CN7)</f>
        <v>54.39</v>
      </c>
      <c r="CO6" s="34">
        <f t="shared" si="10"/>
        <v>52.99</v>
      </c>
      <c r="CP6" s="34">
        <f t="shared" si="10"/>
        <v>52.09</v>
      </c>
      <c r="CQ6" s="34">
        <f t="shared" si="10"/>
        <v>51.85</v>
      </c>
      <c r="CR6" s="34">
        <f t="shared" si="10"/>
        <v>53.78</v>
      </c>
      <c r="CS6" s="34">
        <f t="shared" si="10"/>
        <v>53.24</v>
      </c>
      <c r="CT6" s="34">
        <f t="shared" si="10"/>
        <v>52.31</v>
      </c>
      <c r="CU6" s="34">
        <f t="shared" si="10"/>
        <v>60.65</v>
      </c>
      <c r="CV6" s="34">
        <f t="shared" si="10"/>
        <v>51.75</v>
      </c>
      <c r="CW6" s="33" t="str">
        <f>IF(CW7="","",IF(CW7="-","【-】","【"&amp;SUBSTITUTE(TEXT(CW7,"#,##0.00"),"-","△")&amp;"】"))</f>
        <v>【52.49】</v>
      </c>
      <c r="CX6" s="34">
        <f>IF(CX7="",NA(),CX7)</f>
        <v>79.11</v>
      </c>
      <c r="CY6" s="34">
        <f t="shared" ref="CY6:DG6" si="11">IF(CY7="",NA(),CY7)</f>
        <v>80.040000000000006</v>
      </c>
      <c r="CZ6" s="34">
        <f t="shared" si="11"/>
        <v>81.2</v>
      </c>
      <c r="DA6" s="34">
        <f t="shared" si="11"/>
        <v>81.22</v>
      </c>
      <c r="DB6" s="34">
        <f t="shared" si="11"/>
        <v>81.92</v>
      </c>
      <c r="DC6" s="34">
        <f t="shared" si="11"/>
        <v>84.06</v>
      </c>
      <c r="DD6" s="34">
        <f t="shared" si="11"/>
        <v>84.07</v>
      </c>
      <c r="DE6" s="34">
        <f t="shared" si="11"/>
        <v>84.32</v>
      </c>
      <c r="DF6" s="34">
        <f t="shared" si="11"/>
        <v>84.58</v>
      </c>
      <c r="DG6" s="34">
        <f t="shared" si="11"/>
        <v>84.84</v>
      </c>
      <c r="DH6" s="33" t="str">
        <f>IF(DH7="","",IF(DH7="-","【-】","【"&amp;SUBSTITUTE(TEXT(DH7,"#,##0.00"),"-","△")&amp;"】"))</f>
        <v>【85.49】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0.03</v>
      </c>
      <c r="EK6" s="34">
        <f t="shared" si="14"/>
        <v>0.02</v>
      </c>
      <c r="EL6" s="34">
        <f t="shared" si="14"/>
        <v>0.01</v>
      </c>
      <c r="EM6" s="34">
        <f t="shared" si="14"/>
        <v>2.0499999999999998</v>
      </c>
      <c r="EN6" s="34">
        <f t="shared" si="14"/>
        <v>0.01</v>
      </c>
      <c r="EO6" s="33" t="str">
        <f>IF(EO7="","",IF(EO7="-","【-】","【"&amp;SUBSTITUTE(TEXT(EO7,"#,##0.00"),"-","△")&amp;"】"))</f>
        <v>【0.11】</v>
      </c>
    </row>
    <row r="7" spans="1:145" s="35" customFormat="1">
      <c r="A7" s="27"/>
      <c r="B7" s="36">
        <v>2017</v>
      </c>
      <c r="C7" s="36">
        <v>75035</v>
      </c>
      <c r="D7" s="36">
        <v>47</v>
      </c>
      <c r="E7" s="36">
        <v>17</v>
      </c>
      <c r="F7" s="36">
        <v>5</v>
      </c>
      <c r="G7" s="36">
        <v>0</v>
      </c>
      <c r="H7" s="36" t="s">
        <v>111</v>
      </c>
      <c r="I7" s="36" t="s">
        <v>112</v>
      </c>
      <c r="J7" s="36" t="s">
        <v>113</v>
      </c>
      <c r="K7" s="36" t="s">
        <v>114</v>
      </c>
      <c r="L7" s="36" t="s">
        <v>115</v>
      </c>
      <c r="M7" s="36" t="s">
        <v>116</v>
      </c>
      <c r="N7" s="37" t="s">
        <v>117</v>
      </c>
      <c r="O7" s="37" t="s">
        <v>118</v>
      </c>
      <c r="P7" s="37">
        <v>32.549999999999997</v>
      </c>
      <c r="Q7" s="37">
        <v>100.01</v>
      </c>
      <c r="R7" s="37">
        <v>4320</v>
      </c>
      <c r="S7" s="37">
        <v>6294</v>
      </c>
      <c r="T7" s="37">
        <v>93.42</v>
      </c>
      <c r="U7" s="37">
        <v>67.37</v>
      </c>
      <c r="V7" s="37">
        <v>2024</v>
      </c>
      <c r="W7" s="37">
        <v>2.17</v>
      </c>
      <c r="X7" s="37">
        <v>932.72</v>
      </c>
      <c r="Y7" s="37">
        <v>98.04</v>
      </c>
      <c r="Z7" s="37">
        <v>100.71</v>
      </c>
      <c r="AA7" s="37">
        <v>104.18</v>
      </c>
      <c r="AB7" s="37">
        <v>107.39</v>
      </c>
      <c r="AC7" s="37">
        <v>100.11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131.80000000000001</v>
      </c>
      <c r="BG7" s="37">
        <v>186.46</v>
      </c>
      <c r="BH7" s="37">
        <v>137.27000000000001</v>
      </c>
      <c r="BI7" s="37">
        <v>97.47</v>
      </c>
      <c r="BJ7" s="37">
        <v>0</v>
      </c>
      <c r="BK7" s="37">
        <v>1126.77</v>
      </c>
      <c r="BL7" s="37">
        <v>1044.8</v>
      </c>
      <c r="BM7" s="37">
        <v>1081.8</v>
      </c>
      <c r="BN7" s="37">
        <v>974.93</v>
      </c>
      <c r="BO7" s="37">
        <v>855.8</v>
      </c>
      <c r="BP7" s="37">
        <v>814.89</v>
      </c>
      <c r="BQ7" s="37">
        <v>127.47</v>
      </c>
      <c r="BR7" s="37">
        <v>99.08</v>
      </c>
      <c r="BS7" s="37">
        <v>108.59</v>
      </c>
      <c r="BT7" s="37">
        <v>117.64</v>
      </c>
      <c r="BU7" s="37">
        <v>97.7</v>
      </c>
      <c r="BV7" s="37">
        <v>50.9</v>
      </c>
      <c r="BW7" s="37">
        <v>50.82</v>
      </c>
      <c r="BX7" s="37">
        <v>52.19</v>
      </c>
      <c r="BY7" s="37">
        <v>55.32</v>
      </c>
      <c r="BZ7" s="37">
        <v>59.8</v>
      </c>
      <c r="CA7" s="37">
        <v>60.64</v>
      </c>
      <c r="CB7" s="37">
        <v>146.16</v>
      </c>
      <c r="CC7" s="37">
        <v>192.58</v>
      </c>
      <c r="CD7" s="37">
        <v>184.89</v>
      </c>
      <c r="CE7" s="37">
        <v>174.5</v>
      </c>
      <c r="CF7" s="37">
        <v>202.3</v>
      </c>
      <c r="CG7" s="37">
        <v>293.27</v>
      </c>
      <c r="CH7" s="37">
        <v>300.52</v>
      </c>
      <c r="CI7" s="37">
        <v>296.14</v>
      </c>
      <c r="CJ7" s="37">
        <v>283.17</v>
      </c>
      <c r="CK7" s="37">
        <v>263.76</v>
      </c>
      <c r="CL7" s="37">
        <v>255.52</v>
      </c>
      <c r="CM7" s="37">
        <v>52.58</v>
      </c>
      <c r="CN7" s="37">
        <v>54.39</v>
      </c>
      <c r="CO7" s="37">
        <v>52.99</v>
      </c>
      <c r="CP7" s="37">
        <v>52.09</v>
      </c>
      <c r="CQ7" s="37">
        <v>51.85</v>
      </c>
      <c r="CR7" s="37">
        <v>53.78</v>
      </c>
      <c r="CS7" s="37">
        <v>53.24</v>
      </c>
      <c r="CT7" s="37">
        <v>52.31</v>
      </c>
      <c r="CU7" s="37">
        <v>60.65</v>
      </c>
      <c r="CV7" s="37">
        <v>51.75</v>
      </c>
      <c r="CW7" s="37">
        <v>52.49</v>
      </c>
      <c r="CX7" s="37">
        <v>79.11</v>
      </c>
      <c r="CY7" s="37">
        <v>80.040000000000006</v>
      </c>
      <c r="CZ7" s="37">
        <v>81.2</v>
      </c>
      <c r="DA7" s="37">
        <v>81.22</v>
      </c>
      <c r="DB7" s="37">
        <v>81.92</v>
      </c>
      <c r="DC7" s="37">
        <v>84.06</v>
      </c>
      <c r="DD7" s="37">
        <v>84.07</v>
      </c>
      <c r="DE7" s="37">
        <v>84.32</v>
      </c>
      <c r="DF7" s="37">
        <v>84.58</v>
      </c>
      <c r="DG7" s="37">
        <v>84.84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0.03</v>
      </c>
      <c r="EK7" s="37">
        <v>0.02</v>
      </c>
      <c r="EL7" s="37">
        <v>0.01</v>
      </c>
      <c r="EM7" s="37">
        <v>2.0499999999999998</v>
      </c>
      <c r="EN7" s="37">
        <v>0.01</v>
      </c>
      <c r="EO7" s="37">
        <v>0.11</v>
      </c>
    </row>
    <row r="8" spans="1:14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>
      <c r="A9" s="39"/>
      <c r="B9" s="39" t="s">
        <v>119</v>
      </c>
      <c r="C9" s="39" t="s">
        <v>120</v>
      </c>
      <c r="D9" s="39" t="s">
        <v>121</v>
      </c>
      <c r="E9" s="39" t="s">
        <v>122</v>
      </c>
      <c r="F9" s="39" t="s">
        <v>123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>
      <c r="A10" s="39" t="s">
        <v>61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2019-01-29T03:51:58Z</dcterms:modified>
</cp:coreProperties>
</file>