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OrH44B6RfkAP1aGuffV7UJ+8bltQsILlJbg/DeVZU+AkSv3oOmCgoMV79o20mxKodCp6b2DtxhOAtgI/F6YmRA==" workbookSaltValue="8tBRkYCLRgiwZnajT+vEHA=="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AD10" i="4"/>
  <c r="P10" i="4"/>
  <c r="I10" i="4"/>
  <c r="B10" i="4"/>
  <c r="AT8" i="4"/>
  <c r="AL8" i="4"/>
  <c r="W8" i="4"/>
  <c r="P8" i="4"/>
  <c r="I8" i="4"/>
  <c r="B6"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<sst xmlns="http://schemas.openxmlformats.org/spreadsheetml/2006/main" count="240" uniqueCount="126">
  <si>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</si>
  <si>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</si>
  <si>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</si>
  <si>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</si>
  <si>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</si>
  <si>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</si>
  <si>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</si>
  <si>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</si>
  <si>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</si>
  <si>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</si>
  <si>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</si>
  <si>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</si>
  <si>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</si>
  <si>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</si>
  <si>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</si>
  <si>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</si>
  <si>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</si>
  <si>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</si>
  <si>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</si>
  <si>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</si>
  <si>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</si>
  <si>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</si>
  <si>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</si>
  <si>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</si>
  <si>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</si>
  <si>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</si>
  <si>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</si>
  <si>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</si>
  <si>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</si>
  <si>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</si>
  <si>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</si>
  <si>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</si>
  <si>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</si>
  <si>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</si>
  <si>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</si>
  <si>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</si>
  <si>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</si>
  <si>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</si>
  <si>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</si>
  <si>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</si>
  <si>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</si>
  <si>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</si>
  <si>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</si>
  <si>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</si>
  <si>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</si>
  <si>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</si>
  <si>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</si>
  <si>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</si>
  <si>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</si>
  <si>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</si>
  <si>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</si>
  <si>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</si>
  <si>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</si>
  <si>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</si>
  <si>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</si>
  <si>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</si>
  <si>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</si>
  <si>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</si>
  <si>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</si>
  <si>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</si>
  <si>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</si>
  <si>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</si>
  <si>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</si>
  <si>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</si>
  <si>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</si>
  <si>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</si>
  <si>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</si>
  <si>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</si>
  <si>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</si>
  <si>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</si>
  <si>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</si>
  <si>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</si>
  <si>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</si>
  <si>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</si>
  <si>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</si>
  <si>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</si>
  <si>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</si>
  <si>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</si>
  <si>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</si>
  <si>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</si>
  <si>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</si>
  <si>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</si>
  <si>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</si>
  <si>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</si>
  <si>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</si>
  <si>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</si>
  <si>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</si>
  <si>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</si>
  <si>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</si>
  <si>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</si>
  <si>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</si>
  <si>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</si>
  <si>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</si>
  <si>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</si>
  <si>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</si>
  <si>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</si>
  <si>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</si>
  <si>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</si>
  <si>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</si>
  <si>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</si>
  <si>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</si>
  <si>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</si>
  <si>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</si>
  <si>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</si>
  <si>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</si>
  <si>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</si>
  <si>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</si>
  <si>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</si>
  <si>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</si>
  <si>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</si>
  <si>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塙町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</si>
  <si>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</si>
  <si>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</si>
  <si>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</si>
  <si>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</si>
  <si>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</si>
  <si>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</si>
  <si>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</si>
  <si>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</si>
  <si>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</si>
  <si>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</si>
  <si>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</si>
  <si>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</si>
  <si>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平成10年から管路の整備を実施しているため、法定耐用年数を超えている管路はない。毎年度、点検のために行っているカメラ調査を今後も計画的に実施していく。浄化センターやポンプ場の整備等について計画的に更新しているため健全度が保たれているが、更新・修繕費用が嵩んでいる状況にある。</t>
    <rPh sb="0" eb="2">
      <t>ヘイセイ</t>
    </rPh>
    <rPh sb="4" eb="5">
      <t>ネン</t>
    </rPh>
    <rPh sb="7" eb="9">
      <t>カンロ</t>
    </rPh>
    <rPh sb="10" eb="12">
      <t>セイビ</t>
    </rPh>
    <rPh sb="13" eb="15">
      <t>ジッシ</t>
    </rPh>
    <rPh sb="22" eb="24">
      <t>ホウテイ</t>
    </rPh>
    <rPh sb="24" eb="26">
      <t>タイヨウ</t>
    </rPh>
    <rPh sb="26" eb="28">
      <t>ネンスウ</t>
    </rPh>
    <rPh sb="29" eb="30">
      <t>コ</t>
    </rPh>
    <rPh sb="34" eb="36">
      <t>カンロ</t>
    </rPh>
    <rPh sb="40" eb="43">
      <t>マイネンド</t>
    </rPh>
    <rPh sb="44" eb="46">
      <t>テンケン</t>
    </rPh>
    <rPh sb="50" eb="51">
      <t>オコナ</t>
    </rPh>
    <rPh sb="58" eb="60">
      <t>チョウサ</t>
    </rPh>
    <rPh sb="61" eb="63">
      <t>コンゴ</t>
    </rPh>
    <rPh sb="64" eb="67">
      <t>ケイカクテキ</t>
    </rPh>
    <rPh sb="68" eb="70">
      <t>ジッシ</t>
    </rPh>
    <rPh sb="75" eb="77">
      <t>ジョウカ</t>
    </rPh>
    <rPh sb="85" eb="86">
      <t>ジョウ</t>
    </rPh>
    <rPh sb="87" eb="89">
      <t>セイビ</t>
    </rPh>
    <rPh sb="89" eb="90">
      <t>ナド</t>
    </rPh>
    <rPh sb="94" eb="97">
      <t>ケイカクテキ</t>
    </rPh>
    <rPh sb="98" eb="100">
      <t>コウシン</t>
    </rPh>
    <rPh sb="106" eb="108">
      <t>ケンゼン</t>
    </rPh>
    <rPh sb="108" eb="109">
      <t>ド</t>
    </rPh>
    <rPh sb="110" eb="111">
      <t>タモ</t>
    </rPh>
    <rPh sb="118" eb="120">
      <t>コウシン</t>
    </rPh>
    <rPh sb="121" eb="123">
      <t>シュウゼン</t>
    </rPh>
    <rPh sb="123" eb="125">
      <t>ヒヨウ</t>
    </rPh>
    <rPh sb="126" eb="127">
      <t>カサ</t>
    </rPh>
    <rPh sb="131" eb="133">
      <t>ジョウキョウ</t>
    </rPh>
    <phoneticPr fontId="4"/>
  </si>
  <si>
    <t>人口減少傾向の中、将来的に処理人口が飛躍的に増加することは期待できず、近年の節水傾向から使用料の大幅な増加は見込めない状況にある。料金収入の確保のために、水洗化率の向上を図ることが必要であり、下水道事業の広報や接続依頼を行っていく外、農業集落排水エリアとの統合も検討していく。経費負担の平準化のため、施設の適正な維持管理と計画的な更新を行っていくことが必要である。</t>
    <rPh sb="0" eb="2">
      <t>ジンコウ</t>
    </rPh>
    <rPh sb="2" eb="4">
      <t>ゲンショウ</t>
    </rPh>
    <rPh sb="4" eb="6">
      <t>ケイコウ</t>
    </rPh>
    <rPh sb="7" eb="8">
      <t>ナカ</t>
    </rPh>
    <rPh sb="9" eb="12">
      <t>ショウライテキ</t>
    </rPh>
    <rPh sb="13" eb="15">
      <t>ショリ</t>
    </rPh>
    <rPh sb="15" eb="17">
      <t>ジンコウ</t>
    </rPh>
    <rPh sb="18" eb="21">
      <t>ヒヤクテキ</t>
    </rPh>
    <rPh sb="22" eb="24">
      <t>ゾウカ</t>
    </rPh>
    <rPh sb="29" eb="31">
      <t>キタイ</t>
    </rPh>
    <rPh sb="35" eb="37">
      <t>キンネン</t>
    </rPh>
    <rPh sb="38" eb="40">
      <t>セッスイ</t>
    </rPh>
    <rPh sb="40" eb="42">
      <t>ケイコウ</t>
    </rPh>
    <rPh sb="44" eb="47">
      <t>シヨウリョウ</t>
    </rPh>
    <rPh sb="48" eb="50">
      <t>オオハバ</t>
    </rPh>
    <rPh sb="51" eb="53">
      <t>ゾウカ</t>
    </rPh>
    <rPh sb="54" eb="56">
      <t>ミコ</t>
    </rPh>
    <rPh sb="59" eb="61">
      <t>ジョウキョウ</t>
    </rPh>
    <rPh sb="65" eb="67">
      <t>リョウキン</t>
    </rPh>
    <rPh sb="67" eb="69">
      <t>シュウニュウ</t>
    </rPh>
    <rPh sb="70" eb="72">
      <t>カクホ</t>
    </rPh>
    <rPh sb="77" eb="80">
      <t>スイセンカ</t>
    </rPh>
    <rPh sb="80" eb="81">
      <t>リツ</t>
    </rPh>
    <rPh sb="82" eb="84">
      <t>コウジョウ</t>
    </rPh>
    <rPh sb="85" eb="86">
      <t>ハカ</t>
    </rPh>
    <rPh sb="90" eb="92">
      <t>ヒツヨウ</t>
    </rPh>
    <rPh sb="96" eb="99">
      <t>ゲスイドウ</t>
    </rPh>
    <rPh sb="99" eb="101">
      <t>ジギョウ</t>
    </rPh>
    <rPh sb="102" eb="104">
      <t>コウホウ</t>
    </rPh>
    <rPh sb="105" eb="107">
      <t>セツゾク</t>
    </rPh>
    <rPh sb="107" eb="109">
      <t>イライ</t>
    </rPh>
    <rPh sb="110" eb="111">
      <t>オコナ</t>
    </rPh>
    <rPh sb="115" eb="116">
      <t>ホカ</t>
    </rPh>
    <rPh sb="117" eb="119">
      <t>ノウギョウ</t>
    </rPh>
    <rPh sb="119" eb="121">
      <t>シュウラク</t>
    </rPh>
    <rPh sb="121" eb="123">
      <t>ハイスイ</t>
    </rPh>
    <rPh sb="128" eb="130">
      <t>トウゴウ</t>
    </rPh>
    <rPh sb="131" eb="133">
      <t>ケントウ</t>
    </rPh>
    <rPh sb="138" eb="140">
      <t>ケイヒ</t>
    </rPh>
    <rPh sb="140" eb="142">
      <t>フタン</t>
    </rPh>
    <rPh sb="143" eb="146">
      <t>ヘイジュンカ</t>
    </rPh>
    <rPh sb="150" eb="152">
      <t>シセツ</t>
    </rPh>
    <rPh sb="153" eb="155">
      <t>テキセイ</t>
    </rPh>
    <rPh sb="156" eb="158">
      <t>イジ</t>
    </rPh>
    <rPh sb="158" eb="160">
      <t>カンリ</t>
    </rPh>
    <rPh sb="161" eb="164">
      <t>ケイカクテキ</t>
    </rPh>
    <rPh sb="165" eb="167">
      <t>コウシン</t>
    </rPh>
    <rPh sb="168" eb="169">
      <t>オコナ</t>
    </rPh>
    <rPh sb="176" eb="178">
      <t>ヒツヨウ</t>
    </rPh>
    <phoneticPr fontId="4"/>
  </si>
  <si>
    <t>①収益的収支比率はＨ24年度以降は概ね100％で推移しており、Ｈ29は104.88％となっているが、総収益の78％が一般会計繰入金であり、経営の健全性が保たれているとは言えない。⑤Ｈ29の経費回収率は41.44％で前年度より14.28ポイント改善したが、類似団体平均値74.30％を32.86ポイント下回っている。⑥Ｈ29の汚水処理原価は424.15円で平均値221.81円の1.91倍となっている。浄化センターの維持管理費が多額になっている。⑦施設利用率は51.85％で平均値43.36％を8.49ポイント上回っている。⑧Ｈ29の水洗化率は74.81％で前年度から1.8ポイント向上したが、平均値83.06％を8.25％下回っている。</t>
    <rPh sb="1" eb="4">
      <t>シュウエキテキ</t>
    </rPh>
    <rPh sb="4" eb="6">
      <t>シュウシ</t>
    </rPh>
    <rPh sb="6" eb="8">
      <t>ヒリツ</t>
    </rPh>
    <rPh sb="12" eb="14">
      <t>ネンド</t>
    </rPh>
    <rPh sb="14" eb="16">
      <t>イコウ</t>
    </rPh>
    <rPh sb="17" eb="18">
      <t>オオム</t>
    </rPh>
    <rPh sb="24" eb="26">
      <t>スイイ</t>
    </rPh>
    <rPh sb="50" eb="53">
      <t>ソウシュウエキ</t>
    </rPh>
    <rPh sb="58" eb="60">
      <t>イッパン</t>
    </rPh>
    <rPh sb="60" eb="62">
      <t>カイケイ</t>
    </rPh>
    <rPh sb="62" eb="64">
      <t>クリイレ</t>
    </rPh>
    <rPh sb="64" eb="65">
      <t>キン</t>
    </rPh>
    <rPh sb="69" eb="71">
      <t>ケイエイ</t>
    </rPh>
    <rPh sb="72" eb="75">
      <t>ケンゼンセイ</t>
    </rPh>
    <rPh sb="76" eb="77">
      <t>タモ</t>
    </rPh>
    <rPh sb="84" eb="85">
      <t>イ</t>
    </rPh>
    <rPh sb="94" eb="96">
      <t>ケイヒ</t>
    </rPh>
    <rPh sb="96" eb="98">
      <t>カイシュウ</t>
    </rPh>
    <rPh sb="98" eb="99">
      <t>リツ</t>
    </rPh>
    <rPh sb="107" eb="110">
      <t>ゼンネンド</t>
    </rPh>
    <rPh sb="121" eb="123">
      <t>カイゼン</t>
    </rPh>
    <rPh sb="127" eb="129">
      <t>ルイジ</t>
    </rPh>
    <rPh sb="129" eb="131">
      <t>ダンタイ</t>
    </rPh>
    <rPh sb="131" eb="134">
      <t>ヘイキンチ</t>
    </rPh>
    <rPh sb="150" eb="152">
      <t>シタマワ</t>
    </rPh>
    <rPh sb="162" eb="164">
      <t>オスイ</t>
    </rPh>
    <rPh sb="164" eb="166">
      <t>ショリ</t>
    </rPh>
    <rPh sb="166" eb="168">
      <t>ゲンカ</t>
    </rPh>
    <rPh sb="175" eb="176">
      <t>エン</t>
    </rPh>
    <rPh sb="177" eb="180">
      <t>ヘイキンチ</t>
    </rPh>
    <rPh sb="186" eb="187">
      <t>エン</t>
    </rPh>
    <rPh sb="192" eb="193">
      <t>バイ</t>
    </rPh>
    <rPh sb="200" eb="202">
      <t>ジョウカ</t>
    </rPh>
    <rPh sb="207" eb="209">
      <t>イジ</t>
    </rPh>
    <rPh sb="209" eb="212">
      <t>カンリヒ</t>
    </rPh>
    <rPh sb="213" eb="215">
      <t>タガク</t>
    </rPh>
    <rPh sb="223" eb="225">
      <t>シセツ</t>
    </rPh>
    <rPh sb="225" eb="228">
      <t>リヨウリツ</t>
    </rPh>
    <rPh sb="236" eb="239">
      <t>ヘイキンチ</t>
    </rPh>
    <rPh sb="254" eb="256">
      <t>ウワマワ</t>
    </rPh>
    <rPh sb="266" eb="269">
      <t>スイセンカ</t>
    </rPh>
    <rPh sb="269" eb="270">
      <t>リツ</t>
    </rPh>
    <rPh sb="278" eb="281">
      <t>ゼンネンド</t>
    </rPh>
    <rPh sb="290" eb="292">
      <t>コウジョウ</t>
    </rPh>
    <rPh sb="296" eb="299">
      <t>ヘイキンチ</t>
    </rPh>
    <rPh sb="311" eb="313">
      <t>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</si>
</sst>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9A4-4CC1-80AE-FCA88178EC47}"/>
            </c:ext>
          </c:extLst>
        </c:ser>
        <c:dLbls>
          <c:showLegendKey val="0"/>
          <c:showVal val="0"/>
          <c:showCatName val="0"/>
          <c:showSerName val="0"/>
          <c:showPercent val="0"/>
          <c:showBubbleSize val="0"/>
        </c:dLbls>
        <c:gapWidth val="150"/>
        <c:axId val="88354176"/>
        <c:axId val="88368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0.08</c:v>
                </c:pt>
                <c:pt idx="2">
                  <c:v>0.26</c:v>
                </c:pt>
                <c:pt idx="3">
                  <c:v>0.13</c:v>
                </c:pt>
                <c:pt idx="4">
                  <c:v>0.09</c:v>
                </c:pt>
              </c:numCache>
            </c:numRef>
          </c:val>
          <c:smooth val="0"/>
          <c:extLst xmlns:c16r2="http://schemas.microsoft.com/office/drawing/2015/06/chart">
            <c:ext xmlns:c16="http://schemas.microsoft.com/office/drawing/2014/chart" uri="{C3380CC4-5D6E-409C-BE32-E72D297353CC}">
              <c16:uniqueId val="{00000001-A9A4-4CC1-80AE-FCA88178EC47}"/>
            </c:ext>
          </c:extLst>
        </c:ser>
        <c:dLbls>
          <c:showLegendKey val="0"/>
          <c:showVal val="0"/>
          <c:showCatName val="0"/>
          <c:showSerName val="0"/>
          <c:showPercent val="0"/>
          <c:showBubbleSize val="0"/>
        </c:dLbls>
        <c:marker val="1"/>
        <c:smooth val="0"/>
        <c:axId val="88354176"/>
        <c:axId val="88368640"/>
      </c:lineChart>
      <c:dateAx>
        <c:axId val="88354176"/>
        <c:scaling>
          <c:orientation val="minMax"/>
        </c:scaling>
        <c:delete val="1"/>
        <c:axPos val="b"/>
        <c:numFmt formatCode="ge" sourceLinked="1"/>
        <c:majorTickMark val="none"/>
        <c:minorTickMark val="none"/>
        <c:tickLblPos val="none"/>
        <c:crossAx val="88368640"/>
        <c:crosses val="autoZero"/>
        <c:auto val="1"/>
        <c:lblOffset val="100"/>
        <c:baseTimeUnit val="years"/>
      </c:dateAx>
      <c:valAx>
        <c:axId val="88368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354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46.67</c:v>
                </c:pt>
                <c:pt idx="1">
                  <c:v>47.49</c:v>
                </c:pt>
                <c:pt idx="2">
                  <c:v>49.88</c:v>
                </c:pt>
                <c:pt idx="3">
                  <c:v>50.29</c:v>
                </c:pt>
                <c:pt idx="4">
                  <c:v>51.85</c:v>
                </c:pt>
              </c:numCache>
            </c:numRef>
          </c:val>
          <c:extLst xmlns:c16r2="http://schemas.microsoft.com/office/drawing/2015/06/chart">
            <c:ext xmlns:c16="http://schemas.microsoft.com/office/drawing/2014/chart" uri="{C3380CC4-5D6E-409C-BE32-E72D297353CC}">
              <c16:uniqueId val="{00000000-4F9B-4B8A-BDC5-569EB1509E27}"/>
            </c:ext>
          </c:extLst>
        </c:ser>
        <c:dLbls>
          <c:showLegendKey val="0"/>
          <c:showVal val="0"/>
          <c:showCatName val="0"/>
          <c:showSerName val="0"/>
          <c:showPercent val="0"/>
          <c:showBubbleSize val="0"/>
        </c:dLbls>
        <c:gapWidth val="150"/>
        <c:axId val="98779520"/>
        <c:axId val="98781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36.200000000000003</c:v>
                </c:pt>
                <c:pt idx="1">
                  <c:v>34.74</c:v>
                </c:pt>
                <c:pt idx="2">
                  <c:v>36.65</c:v>
                </c:pt>
                <c:pt idx="3">
                  <c:v>37.72</c:v>
                </c:pt>
                <c:pt idx="4">
                  <c:v>43.36</c:v>
                </c:pt>
              </c:numCache>
            </c:numRef>
          </c:val>
          <c:smooth val="0"/>
          <c:extLst xmlns:c16r2="http://schemas.microsoft.com/office/drawing/2015/06/chart">
            <c:ext xmlns:c16="http://schemas.microsoft.com/office/drawing/2014/chart" uri="{C3380CC4-5D6E-409C-BE32-E72D297353CC}">
              <c16:uniqueId val="{00000001-4F9B-4B8A-BDC5-569EB1509E27}"/>
            </c:ext>
          </c:extLst>
        </c:ser>
        <c:dLbls>
          <c:showLegendKey val="0"/>
          <c:showVal val="0"/>
          <c:showCatName val="0"/>
          <c:showSerName val="0"/>
          <c:showPercent val="0"/>
          <c:showBubbleSize val="0"/>
        </c:dLbls>
        <c:marker val="1"/>
        <c:smooth val="0"/>
        <c:axId val="98779520"/>
        <c:axId val="98781440"/>
      </c:lineChart>
      <c:dateAx>
        <c:axId val="98779520"/>
        <c:scaling>
          <c:orientation val="minMax"/>
        </c:scaling>
        <c:delete val="1"/>
        <c:axPos val="b"/>
        <c:numFmt formatCode="ge" sourceLinked="1"/>
        <c:majorTickMark val="none"/>
        <c:minorTickMark val="none"/>
        <c:tickLblPos val="none"/>
        <c:crossAx val="98781440"/>
        <c:crosses val="autoZero"/>
        <c:auto val="1"/>
        <c:lblOffset val="100"/>
        <c:baseTimeUnit val="years"/>
      </c:dateAx>
      <c:valAx>
        <c:axId val="98781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779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70.430000000000007</c:v>
                </c:pt>
                <c:pt idx="1">
                  <c:v>69.11</c:v>
                </c:pt>
                <c:pt idx="2">
                  <c:v>71.78</c:v>
                </c:pt>
                <c:pt idx="3">
                  <c:v>73.010000000000005</c:v>
                </c:pt>
                <c:pt idx="4">
                  <c:v>74.81</c:v>
                </c:pt>
              </c:numCache>
            </c:numRef>
          </c:val>
          <c:extLst xmlns:c16r2="http://schemas.microsoft.com/office/drawing/2015/06/chart">
            <c:ext xmlns:c16="http://schemas.microsoft.com/office/drawing/2014/chart" uri="{C3380CC4-5D6E-409C-BE32-E72D297353CC}">
              <c16:uniqueId val="{00000000-50D0-4E98-91DB-2929C118C1B7}"/>
            </c:ext>
          </c:extLst>
        </c:ser>
        <c:dLbls>
          <c:showLegendKey val="0"/>
          <c:showVal val="0"/>
          <c:showCatName val="0"/>
          <c:showSerName val="0"/>
          <c:showPercent val="0"/>
          <c:showBubbleSize val="0"/>
        </c:dLbls>
        <c:gapWidth val="150"/>
        <c:axId val="98824960"/>
        <c:axId val="98826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71.069999999999993</c:v>
                </c:pt>
                <c:pt idx="1">
                  <c:v>70.14</c:v>
                </c:pt>
                <c:pt idx="2">
                  <c:v>68.83</c:v>
                </c:pt>
                <c:pt idx="3">
                  <c:v>68.459999999999994</c:v>
                </c:pt>
                <c:pt idx="4">
                  <c:v>83.06</c:v>
                </c:pt>
              </c:numCache>
            </c:numRef>
          </c:val>
          <c:smooth val="0"/>
          <c:extLst xmlns:c16r2="http://schemas.microsoft.com/office/drawing/2015/06/chart">
            <c:ext xmlns:c16="http://schemas.microsoft.com/office/drawing/2014/chart" uri="{C3380CC4-5D6E-409C-BE32-E72D297353CC}">
              <c16:uniqueId val="{00000001-50D0-4E98-91DB-2929C118C1B7}"/>
            </c:ext>
          </c:extLst>
        </c:ser>
        <c:dLbls>
          <c:showLegendKey val="0"/>
          <c:showVal val="0"/>
          <c:showCatName val="0"/>
          <c:showSerName val="0"/>
          <c:showPercent val="0"/>
          <c:showBubbleSize val="0"/>
        </c:dLbls>
        <c:marker val="1"/>
        <c:smooth val="0"/>
        <c:axId val="98824960"/>
        <c:axId val="98826880"/>
      </c:lineChart>
      <c:dateAx>
        <c:axId val="98824960"/>
        <c:scaling>
          <c:orientation val="minMax"/>
        </c:scaling>
        <c:delete val="1"/>
        <c:axPos val="b"/>
        <c:numFmt formatCode="ge" sourceLinked="1"/>
        <c:majorTickMark val="none"/>
        <c:minorTickMark val="none"/>
        <c:tickLblPos val="none"/>
        <c:crossAx val="98826880"/>
        <c:crosses val="autoZero"/>
        <c:auto val="1"/>
        <c:lblOffset val="100"/>
        <c:baseTimeUnit val="years"/>
      </c:dateAx>
      <c:valAx>
        <c:axId val="98826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8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100.02</c:v>
                </c:pt>
                <c:pt idx="1">
                  <c:v>99.97</c:v>
                </c:pt>
                <c:pt idx="2">
                  <c:v>100.7</c:v>
                </c:pt>
                <c:pt idx="3">
                  <c:v>99.94</c:v>
                </c:pt>
                <c:pt idx="4">
                  <c:v>104.88</c:v>
                </c:pt>
              </c:numCache>
            </c:numRef>
          </c:val>
          <c:extLst xmlns:c16r2="http://schemas.microsoft.com/office/drawing/2015/06/chart">
            <c:ext xmlns:c16="http://schemas.microsoft.com/office/drawing/2014/chart" uri="{C3380CC4-5D6E-409C-BE32-E72D297353CC}">
              <c16:uniqueId val="{00000000-16CE-4D1C-8CCD-F1ADAF56D0E2}"/>
            </c:ext>
          </c:extLst>
        </c:ser>
        <c:dLbls>
          <c:showLegendKey val="0"/>
          <c:showVal val="0"/>
          <c:showCatName val="0"/>
          <c:showSerName val="0"/>
          <c:showPercent val="0"/>
          <c:showBubbleSize val="0"/>
        </c:dLbls>
        <c:gapWidth val="150"/>
        <c:axId val="86180608"/>
        <c:axId val="86182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6CE-4D1C-8CCD-F1ADAF56D0E2}"/>
            </c:ext>
          </c:extLst>
        </c:ser>
        <c:dLbls>
          <c:showLegendKey val="0"/>
          <c:showVal val="0"/>
          <c:showCatName val="0"/>
          <c:showSerName val="0"/>
          <c:showPercent val="0"/>
          <c:showBubbleSize val="0"/>
        </c:dLbls>
        <c:marker val="1"/>
        <c:smooth val="0"/>
        <c:axId val="86180608"/>
        <c:axId val="86182528"/>
      </c:lineChart>
      <c:dateAx>
        <c:axId val="86180608"/>
        <c:scaling>
          <c:orientation val="minMax"/>
        </c:scaling>
        <c:delete val="1"/>
        <c:axPos val="b"/>
        <c:numFmt formatCode="ge" sourceLinked="1"/>
        <c:majorTickMark val="none"/>
        <c:minorTickMark val="none"/>
        <c:tickLblPos val="none"/>
        <c:crossAx val="86182528"/>
        <c:crosses val="autoZero"/>
        <c:auto val="1"/>
        <c:lblOffset val="100"/>
        <c:baseTimeUnit val="years"/>
      </c:dateAx>
      <c:valAx>
        <c:axId val="86182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180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206-41FE-A8BD-E3602A049BC5}"/>
            </c:ext>
          </c:extLst>
        </c:ser>
        <c:dLbls>
          <c:showLegendKey val="0"/>
          <c:showVal val="0"/>
          <c:showCatName val="0"/>
          <c:showSerName val="0"/>
          <c:showPercent val="0"/>
          <c:showBubbleSize val="0"/>
        </c:dLbls>
        <c:gapWidth val="150"/>
        <c:axId val="86230144"/>
        <c:axId val="86232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206-41FE-A8BD-E3602A049BC5}"/>
            </c:ext>
          </c:extLst>
        </c:ser>
        <c:dLbls>
          <c:showLegendKey val="0"/>
          <c:showVal val="0"/>
          <c:showCatName val="0"/>
          <c:showSerName val="0"/>
          <c:showPercent val="0"/>
          <c:showBubbleSize val="0"/>
        </c:dLbls>
        <c:marker val="1"/>
        <c:smooth val="0"/>
        <c:axId val="86230144"/>
        <c:axId val="86232064"/>
      </c:lineChart>
      <c:dateAx>
        <c:axId val="86230144"/>
        <c:scaling>
          <c:orientation val="minMax"/>
        </c:scaling>
        <c:delete val="1"/>
        <c:axPos val="b"/>
        <c:numFmt formatCode="ge" sourceLinked="1"/>
        <c:majorTickMark val="none"/>
        <c:minorTickMark val="none"/>
        <c:tickLblPos val="none"/>
        <c:crossAx val="86232064"/>
        <c:crosses val="autoZero"/>
        <c:auto val="1"/>
        <c:lblOffset val="100"/>
        <c:baseTimeUnit val="years"/>
      </c:dateAx>
      <c:valAx>
        <c:axId val="86232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23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89E-40F9-BC1D-762A64886974}"/>
            </c:ext>
          </c:extLst>
        </c:ser>
        <c:dLbls>
          <c:showLegendKey val="0"/>
          <c:showVal val="0"/>
          <c:showCatName val="0"/>
          <c:showSerName val="0"/>
          <c:showPercent val="0"/>
          <c:showBubbleSize val="0"/>
        </c:dLbls>
        <c:gapWidth val="150"/>
        <c:axId val="96175616"/>
        <c:axId val="96177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89E-40F9-BC1D-762A64886974}"/>
            </c:ext>
          </c:extLst>
        </c:ser>
        <c:dLbls>
          <c:showLegendKey val="0"/>
          <c:showVal val="0"/>
          <c:showCatName val="0"/>
          <c:showSerName val="0"/>
          <c:showPercent val="0"/>
          <c:showBubbleSize val="0"/>
        </c:dLbls>
        <c:marker val="1"/>
        <c:smooth val="0"/>
        <c:axId val="96175616"/>
        <c:axId val="96177536"/>
      </c:lineChart>
      <c:dateAx>
        <c:axId val="96175616"/>
        <c:scaling>
          <c:orientation val="minMax"/>
        </c:scaling>
        <c:delete val="1"/>
        <c:axPos val="b"/>
        <c:numFmt formatCode="ge" sourceLinked="1"/>
        <c:majorTickMark val="none"/>
        <c:minorTickMark val="none"/>
        <c:tickLblPos val="none"/>
        <c:crossAx val="96177536"/>
        <c:crosses val="autoZero"/>
        <c:auto val="1"/>
        <c:lblOffset val="100"/>
        <c:baseTimeUnit val="years"/>
      </c:dateAx>
      <c:valAx>
        <c:axId val="9617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175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2AE-42FB-B7EE-371FFAC192A4}"/>
            </c:ext>
          </c:extLst>
        </c:ser>
        <c:dLbls>
          <c:showLegendKey val="0"/>
          <c:showVal val="0"/>
          <c:showCatName val="0"/>
          <c:showSerName val="0"/>
          <c:showPercent val="0"/>
          <c:showBubbleSize val="0"/>
        </c:dLbls>
        <c:gapWidth val="150"/>
        <c:axId val="98830592"/>
        <c:axId val="98845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2AE-42FB-B7EE-371FFAC192A4}"/>
            </c:ext>
          </c:extLst>
        </c:ser>
        <c:dLbls>
          <c:showLegendKey val="0"/>
          <c:showVal val="0"/>
          <c:showCatName val="0"/>
          <c:showSerName val="0"/>
          <c:showPercent val="0"/>
          <c:showBubbleSize val="0"/>
        </c:dLbls>
        <c:marker val="1"/>
        <c:smooth val="0"/>
        <c:axId val="98830592"/>
        <c:axId val="98845056"/>
      </c:lineChart>
      <c:dateAx>
        <c:axId val="98830592"/>
        <c:scaling>
          <c:orientation val="minMax"/>
        </c:scaling>
        <c:delete val="1"/>
        <c:axPos val="b"/>
        <c:numFmt formatCode="ge" sourceLinked="1"/>
        <c:majorTickMark val="none"/>
        <c:minorTickMark val="none"/>
        <c:tickLblPos val="none"/>
        <c:crossAx val="98845056"/>
        <c:crosses val="autoZero"/>
        <c:auto val="1"/>
        <c:lblOffset val="100"/>
        <c:baseTimeUnit val="years"/>
      </c:dateAx>
      <c:valAx>
        <c:axId val="98845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830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C6E-4DAD-86B4-6306FF559191}"/>
            </c:ext>
          </c:extLst>
        </c:ser>
        <c:dLbls>
          <c:showLegendKey val="0"/>
          <c:showVal val="0"/>
          <c:showCatName val="0"/>
          <c:showSerName val="0"/>
          <c:showPercent val="0"/>
          <c:showBubbleSize val="0"/>
        </c:dLbls>
        <c:gapWidth val="150"/>
        <c:axId val="98876032"/>
        <c:axId val="98882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C6E-4DAD-86B4-6306FF559191}"/>
            </c:ext>
          </c:extLst>
        </c:ser>
        <c:dLbls>
          <c:showLegendKey val="0"/>
          <c:showVal val="0"/>
          <c:showCatName val="0"/>
          <c:showSerName val="0"/>
          <c:showPercent val="0"/>
          <c:showBubbleSize val="0"/>
        </c:dLbls>
        <c:marker val="1"/>
        <c:smooth val="0"/>
        <c:axId val="98876032"/>
        <c:axId val="98882304"/>
      </c:lineChart>
      <c:dateAx>
        <c:axId val="98876032"/>
        <c:scaling>
          <c:orientation val="minMax"/>
        </c:scaling>
        <c:delete val="1"/>
        <c:axPos val="b"/>
        <c:numFmt formatCode="ge" sourceLinked="1"/>
        <c:majorTickMark val="none"/>
        <c:minorTickMark val="none"/>
        <c:tickLblPos val="none"/>
        <c:crossAx val="98882304"/>
        <c:crosses val="autoZero"/>
        <c:auto val="1"/>
        <c:lblOffset val="100"/>
        <c:baseTimeUnit val="years"/>
      </c:dateAx>
      <c:valAx>
        <c:axId val="98882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876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3050.06</c:v>
                </c:pt>
                <c:pt idx="1">
                  <c:v>3120.87</c:v>
                </c:pt>
                <c:pt idx="2">
                  <c:v>3186.19</c:v>
                </c:pt>
                <c:pt idx="3">
                  <c:v>2228.8200000000002</c:v>
                </c:pt>
                <c:pt idx="4" formatCode="#,##0.00;&quot;△&quot;#,##0.00">
                  <c:v>0</c:v>
                </c:pt>
              </c:numCache>
            </c:numRef>
          </c:val>
          <c:extLst xmlns:c16r2="http://schemas.microsoft.com/office/drawing/2015/06/chart">
            <c:ext xmlns:c16="http://schemas.microsoft.com/office/drawing/2014/chart" uri="{C3380CC4-5D6E-409C-BE32-E72D297353CC}">
              <c16:uniqueId val="{00000000-580E-47A2-8E58-53763BAEFC6B}"/>
            </c:ext>
          </c:extLst>
        </c:ser>
        <c:dLbls>
          <c:showLegendKey val="0"/>
          <c:showVal val="0"/>
          <c:showCatName val="0"/>
          <c:showSerName val="0"/>
          <c:showPercent val="0"/>
          <c:showBubbleSize val="0"/>
        </c:dLbls>
        <c:gapWidth val="150"/>
        <c:axId val="98593792"/>
        <c:axId val="98595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1554.05</c:v>
                </c:pt>
                <c:pt idx="1">
                  <c:v>1671.86</c:v>
                </c:pt>
                <c:pt idx="2">
                  <c:v>1673.47</c:v>
                </c:pt>
                <c:pt idx="3">
                  <c:v>1592.72</c:v>
                </c:pt>
                <c:pt idx="4">
                  <c:v>1243.71</c:v>
                </c:pt>
              </c:numCache>
            </c:numRef>
          </c:val>
          <c:smooth val="0"/>
          <c:extLst xmlns:c16r2="http://schemas.microsoft.com/office/drawing/2015/06/chart">
            <c:ext xmlns:c16="http://schemas.microsoft.com/office/drawing/2014/chart" uri="{C3380CC4-5D6E-409C-BE32-E72D297353CC}">
              <c16:uniqueId val="{00000001-580E-47A2-8E58-53763BAEFC6B}"/>
            </c:ext>
          </c:extLst>
        </c:ser>
        <c:dLbls>
          <c:showLegendKey val="0"/>
          <c:showVal val="0"/>
          <c:showCatName val="0"/>
          <c:showSerName val="0"/>
          <c:showPercent val="0"/>
          <c:showBubbleSize val="0"/>
        </c:dLbls>
        <c:marker val="1"/>
        <c:smooth val="0"/>
        <c:axId val="98593792"/>
        <c:axId val="98595968"/>
      </c:lineChart>
      <c:dateAx>
        <c:axId val="98593792"/>
        <c:scaling>
          <c:orientation val="minMax"/>
        </c:scaling>
        <c:delete val="1"/>
        <c:axPos val="b"/>
        <c:numFmt formatCode="ge" sourceLinked="1"/>
        <c:majorTickMark val="none"/>
        <c:minorTickMark val="none"/>
        <c:tickLblPos val="none"/>
        <c:crossAx val="98595968"/>
        <c:crosses val="autoZero"/>
        <c:auto val="1"/>
        <c:lblOffset val="100"/>
        <c:baseTimeUnit val="years"/>
      </c:dateAx>
      <c:valAx>
        <c:axId val="98595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59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22.56</c:v>
                </c:pt>
                <c:pt idx="1">
                  <c:v>25.27</c:v>
                </c:pt>
                <c:pt idx="2">
                  <c:v>25.05</c:v>
                </c:pt>
                <c:pt idx="3">
                  <c:v>27.16</c:v>
                </c:pt>
                <c:pt idx="4">
                  <c:v>41.44</c:v>
                </c:pt>
              </c:numCache>
            </c:numRef>
          </c:val>
          <c:extLst xmlns:c16r2="http://schemas.microsoft.com/office/drawing/2015/06/chart">
            <c:ext xmlns:c16="http://schemas.microsoft.com/office/drawing/2014/chart" uri="{C3380CC4-5D6E-409C-BE32-E72D297353CC}">
              <c16:uniqueId val="{00000000-588E-481E-8E1D-63C23D95E377}"/>
            </c:ext>
          </c:extLst>
        </c:ser>
        <c:dLbls>
          <c:showLegendKey val="0"/>
          <c:showVal val="0"/>
          <c:showCatName val="0"/>
          <c:showSerName val="0"/>
          <c:showPercent val="0"/>
          <c:showBubbleSize val="0"/>
        </c:dLbls>
        <c:gapWidth val="150"/>
        <c:axId val="98700672"/>
        <c:axId val="98702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53.01</c:v>
                </c:pt>
                <c:pt idx="1">
                  <c:v>50.54</c:v>
                </c:pt>
                <c:pt idx="2">
                  <c:v>49.22</c:v>
                </c:pt>
                <c:pt idx="3">
                  <c:v>53.7</c:v>
                </c:pt>
                <c:pt idx="4">
                  <c:v>74.3</c:v>
                </c:pt>
              </c:numCache>
            </c:numRef>
          </c:val>
          <c:smooth val="0"/>
          <c:extLst xmlns:c16r2="http://schemas.microsoft.com/office/drawing/2015/06/chart">
            <c:ext xmlns:c16="http://schemas.microsoft.com/office/drawing/2014/chart" uri="{C3380CC4-5D6E-409C-BE32-E72D297353CC}">
              <c16:uniqueId val="{00000001-588E-481E-8E1D-63C23D95E377}"/>
            </c:ext>
          </c:extLst>
        </c:ser>
        <c:dLbls>
          <c:showLegendKey val="0"/>
          <c:showVal val="0"/>
          <c:showCatName val="0"/>
          <c:showSerName val="0"/>
          <c:showPercent val="0"/>
          <c:showBubbleSize val="0"/>
        </c:dLbls>
        <c:marker val="1"/>
        <c:smooth val="0"/>
        <c:axId val="98700672"/>
        <c:axId val="98702848"/>
      </c:lineChart>
      <c:dateAx>
        <c:axId val="98700672"/>
        <c:scaling>
          <c:orientation val="minMax"/>
        </c:scaling>
        <c:delete val="1"/>
        <c:axPos val="b"/>
        <c:numFmt formatCode="ge" sourceLinked="1"/>
        <c:majorTickMark val="none"/>
        <c:minorTickMark val="none"/>
        <c:tickLblPos val="none"/>
        <c:crossAx val="98702848"/>
        <c:crosses val="autoZero"/>
        <c:auto val="1"/>
        <c:lblOffset val="100"/>
        <c:baseTimeUnit val="years"/>
      </c:dateAx>
      <c:valAx>
        <c:axId val="98702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700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745.92</c:v>
                </c:pt>
                <c:pt idx="1">
                  <c:v>708.5</c:v>
                </c:pt>
                <c:pt idx="2">
                  <c:v>703.96</c:v>
                </c:pt>
                <c:pt idx="3">
                  <c:v>648.6</c:v>
                </c:pt>
                <c:pt idx="4">
                  <c:v>424.15</c:v>
                </c:pt>
              </c:numCache>
            </c:numRef>
          </c:val>
          <c:extLst xmlns:c16r2="http://schemas.microsoft.com/office/drawing/2015/06/chart">
            <c:ext xmlns:c16="http://schemas.microsoft.com/office/drawing/2014/chart" uri="{C3380CC4-5D6E-409C-BE32-E72D297353CC}">
              <c16:uniqueId val="{00000000-F002-4956-B2C1-9D4E9400958F}"/>
            </c:ext>
          </c:extLst>
        </c:ser>
        <c:dLbls>
          <c:showLegendKey val="0"/>
          <c:showVal val="0"/>
          <c:showCatName val="0"/>
          <c:showSerName val="0"/>
          <c:showPercent val="0"/>
          <c:showBubbleSize val="0"/>
        </c:dLbls>
        <c:gapWidth val="150"/>
        <c:axId val="98746368"/>
        <c:axId val="98748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299.39</c:v>
                </c:pt>
                <c:pt idx="1">
                  <c:v>320.36</c:v>
                </c:pt>
                <c:pt idx="2">
                  <c:v>332.02</c:v>
                </c:pt>
                <c:pt idx="3">
                  <c:v>300.35000000000002</c:v>
                </c:pt>
                <c:pt idx="4">
                  <c:v>221.81</c:v>
                </c:pt>
              </c:numCache>
            </c:numRef>
          </c:val>
          <c:smooth val="0"/>
          <c:extLst xmlns:c16r2="http://schemas.microsoft.com/office/drawing/2015/06/chart">
            <c:ext xmlns:c16="http://schemas.microsoft.com/office/drawing/2014/chart" uri="{C3380CC4-5D6E-409C-BE32-E72D297353CC}">
              <c16:uniqueId val="{00000001-F002-4956-B2C1-9D4E9400958F}"/>
            </c:ext>
          </c:extLst>
        </c:ser>
        <c:dLbls>
          <c:showLegendKey val="0"/>
          <c:showVal val="0"/>
          <c:showCatName val="0"/>
          <c:showSerName val="0"/>
          <c:showPercent val="0"/>
          <c:showBubbleSize val="0"/>
        </c:dLbls>
        <c:marker val="1"/>
        <c:smooth val="0"/>
        <c:axId val="98746368"/>
        <c:axId val="98748288"/>
      </c:lineChart>
      <c:dateAx>
        <c:axId val="98746368"/>
        <c:scaling>
          <c:orientation val="minMax"/>
        </c:scaling>
        <c:delete val="1"/>
        <c:axPos val="b"/>
        <c:numFmt formatCode="ge" sourceLinked="1"/>
        <c:majorTickMark val="none"/>
        <c:minorTickMark val="none"/>
        <c:tickLblPos val="none"/>
        <c:crossAx val="98748288"/>
        <c:crosses val="autoZero"/>
        <c:auto val="1"/>
        <c:lblOffset val="100"/>
        <c:baseTimeUnit val="years"/>
      </c:dateAx>
      <c:valAx>
        <c:axId val="98748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746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福島県　塙町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特定環境保全公共下水道</v>
      </c>
      <c r="Q8" s="47"/>
      <c r="R8" s="47"/>
      <c r="S8" s="47"/>
      <c r="T8" s="47"/>
      <c r="U8" s="47"/>
      <c r="V8" s="47"/>
      <c r="W8" s="47" t="str">
        <f>データ!L6</f>
        <v>D2</v>
      </c>
      <c r="X8" s="47"/>
      <c r="Y8" s="47"/>
      <c r="Z8" s="47"/>
      <c r="AA8" s="47"/>
      <c r="AB8" s="47"/>
      <c r="AC8" s="47"/>
      <c r="AD8" s="48" t="str">
        <f>データ!$M$6</f>
        <v>非設置</v>
      </c>
      <c r="AE8" s="48"/>
      <c r="AF8" s="48"/>
      <c r="AG8" s="48"/>
      <c r="AH8" s="48"/>
      <c r="AI8" s="48"/>
      <c r="AJ8" s="48"/>
      <c r="AK8" s="3"/>
      <c r="AL8" s="49">
        <f>データ!S6</f>
        <v>9004</v>
      </c>
      <c r="AM8" s="49"/>
      <c r="AN8" s="49"/>
      <c r="AO8" s="49"/>
      <c r="AP8" s="49"/>
      <c r="AQ8" s="49"/>
      <c r="AR8" s="49"/>
      <c r="AS8" s="49"/>
      <c r="AT8" s="44">
        <f>データ!T6</f>
        <v>211.41</v>
      </c>
      <c r="AU8" s="44"/>
      <c r="AV8" s="44"/>
      <c r="AW8" s="44"/>
      <c r="AX8" s="44"/>
      <c r="AY8" s="44"/>
      <c r="AZ8" s="44"/>
      <c r="BA8" s="44"/>
      <c r="BB8" s="44">
        <f>データ!U6</f>
        <v>42.59</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33.86</v>
      </c>
      <c r="Q10" s="44"/>
      <c r="R10" s="44"/>
      <c r="S10" s="44"/>
      <c r="T10" s="44"/>
      <c r="U10" s="44"/>
      <c r="V10" s="44"/>
      <c r="W10" s="44">
        <f>データ!Q6</f>
        <v>92.24</v>
      </c>
      <c r="X10" s="44"/>
      <c r="Y10" s="44"/>
      <c r="Z10" s="44"/>
      <c r="AA10" s="44"/>
      <c r="AB10" s="44"/>
      <c r="AC10" s="44"/>
      <c r="AD10" s="49">
        <f>データ!R6</f>
        <v>3236</v>
      </c>
      <c r="AE10" s="49"/>
      <c r="AF10" s="49"/>
      <c r="AG10" s="49"/>
      <c r="AH10" s="49"/>
      <c r="AI10" s="49"/>
      <c r="AJ10" s="49"/>
      <c r="AK10" s="2"/>
      <c r="AL10" s="49">
        <f>データ!V6</f>
        <v>3025</v>
      </c>
      <c r="AM10" s="49"/>
      <c r="AN10" s="49"/>
      <c r="AO10" s="49"/>
      <c r="AP10" s="49"/>
      <c r="AQ10" s="49"/>
      <c r="AR10" s="49"/>
      <c r="AS10" s="49"/>
      <c r="AT10" s="44">
        <f>データ!W6</f>
        <v>1.21</v>
      </c>
      <c r="AU10" s="44"/>
      <c r="AV10" s="44"/>
      <c r="AW10" s="44"/>
      <c r="AX10" s="44"/>
      <c r="AY10" s="44"/>
      <c r="AZ10" s="44"/>
      <c r="BA10" s="44"/>
      <c r="BB10" s="44">
        <f>データ!X6</f>
        <v>2500</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125</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124</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【1,225.44】</v>
      </c>
      <c r="I86" s="25" t="str">
        <f>データ!CA6</f>
        <v>【75.58】</v>
      </c>
      <c r="J86" s="25" t="str">
        <f>データ!CL6</f>
        <v>【215.23】</v>
      </c>
      <c r="K86" s="25" t="str">
        <f>データ!CW6</f>
        <v>【42.66】</v>
      </c>
      <c r="L86" s="25" t="str">
        <f>データ!DH6</f>
        <v>【82.67】</v>
      </c>
      <c r="M86" s="25" t="s">
        <v>55</v>
      </c>
      <c r="N86" s="25" t="s">
        <v>56</v>
      </c>
      <c r="O86" s="25" t="str">
        <f>データ!EO6</f>
        <v>【0.10】</v>
      </c>
    </row>
  </sheetData>
  <sheetProtection algorithmName="SHA-512" hashValue="Ikt78Uo+TRbo7GLz8BddciYj/25ssK9kTF6SHoWet0c1Hp8WGaQmwHkh4RTjmF+71lHo7zGQVX1T5JMbA2jdmQ==" saltValue="r3hOra4d/+ioGNOHJQXgv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74837</v>
      </c>
      <c r="D6" s="32">
        <f t="shared" si="3"/>
        <v>47</v>
      </c>
      <c r="E6" s="32">
        <f t="shared" si="3"/>
        <v>17</v>
      </c>
      <c r="F6" s="32">
        <f t="shared" si="3"/>
        <v>4</v>
      </c>
      <c r="G6" s="32">
        <f t="shared" si="3"/>
        <v>0</v>
      </c>
      <c r="H6" s="32" t="str">
        <f t="shared" si="3"/>
        <v>福島県　塙町</v>
      </c>
      <c r="I6" s="32" t="str">
        <f t="shared" si="3"/>
        <v>法非適用</v>
      </c>
      <c r="J6" s="32" t="str">
        <f t="shared" si="3"/>
        <v>下水道事業</v>
      </c>
      <c r="K6" s="32" t="str">
        <f t="shared" si="3"/>
        <v>特定環境保全公共下水道</v>
      </c>
      <c r="L6" s="32" t="str">
        <f t="shared" si="3"/>
        <v>D2</v>
      </c>
      <c r="M6" s="32" t="str">
        <f t="shared" si="3"/>
        <v>非設置</v>
      </c>
      <c r="N6" s="33" t="str">
        <f t="shared" si="3"/>
        <v>-</v>
      </c>
      <c r="O6" s="33" t="str">
        <f t="shared" si="3"/>
        <v>該当数値なし</v>
      </c>
      <c r="P6" s="33">
        <f t="shared" si="3"/>
        <v>33.86</v>
      </c>
      <c r="Q6" s="33">
        <f t="shared" si="3"/>
        <v>92.24</v>
      </c>
      <c r="R6" s="33">
        <f t="shared" si="3"/>
        <v>3236</v>
      </c>
      <c r="S6" s="33">
        <f t="shared" si="3"/>
        <v>9004</v>
      </c>
      <c r="T6" s="33">
        <f t="shared" si="3"/>
        <v>211.41</v>
      </c>
      <c r="U6" s="33">
        <f t="shared" si="3"/>
        <v>42.59</v>
      </c>
      <c r="V6" s="33">
        <f t="shared" si="3"/>
        <v>3025</v>
      </c>
      <c r="W6" s="33">
        <f t="shared" si="3"/>
        <v>1.21</v>
      </c>
      <c r="X6" s="33">
        <f t="shared" si="3"/>
        <v>2500</v>
      </c>
      <c r="Y6" s="34">
        <f>IF(Y7="",NA(),Y7)</f>
        <v>100.02</v>
      </c>
      <c r="Z6" s="34">
        <f t="shared" ref="Z6:AH6" si="4">IF(Z7="",NA(),Z7)</f>
        <v>99.97</v>
      </c>
      <c r="AA6" s="34">
        <f t="shared" si="4"/>
        <v>100.7</v>
      </c>
      <c r="AB6" s="34">
        <f t="shared" si="4"/>
        <v>99.94</v>
      </c>
      <c r="AC6" s="34">
        <f t="shared" si="4"/>
        <v>104.88</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3050.06</v>
      </c>
      <c r="BG6" s="34">
        <f t="shared" ref="BG6:BO6" si="7">IF(BG7="",NA(),BG7)</f>
        <v>3120.87</v>
      </c>
      <c r="BH6" s="34">
        <f t="shared" si="7"/>
        <v>3186.19</v>
      </c>
      <c r="BI6" s="34">
        <f t="shared" si="7"/>
        <v>2228.8200000000002</v>
      </c>
      <c r="BJ6" s="33">
        <f t="shared" si="7"/>
        <v>0</v>
      </c>
      <c r="BK6" s="34">
        <f t="shared" si="7"/>
        <v>1554.05</v>
      </c>
      <c r="BL6" s="34">
        <f t="shared" si="7"/>
        <v>1671.86</v>
      </c>
      <c r="BM6" s="34">
        <f t="shared" si="7"/>
        <v>1673.47</v>
      </c>
      <c r="BN6" s="34">
        <f t="shared" si="7"/>
        <v>1592.72</v>
      </c>
      <c r="BO6" s="34">
        <f t="shared" si="7"/>
        <v>1243.71</v>
      </c>
      <c r="BP6" s="33" t="str">
        <f>IF(BP7="","",IF(BP7="-","【-】","【"&amp;SUBSTITUTE(TEXT(BP7,"#,##0.00"),"-","△")&amp;"】"))</f>
        <v>【1,225.44】</v>
      </c>
      <c r="BQ6" s="34">
        <f>IF(BQ7="",NA(),BQ7)</f>
        <v>22.56</v>
      </c>
      <c r="BR6" s="34">
        <f t="shared" ref="BR6:BZ6" si="8">IF(BR7="",NA(),BR7)</f>
        <v>25.27</v>
      </c>
      <c r="BS6" s="34">
        <f t="shared" si="8"/>
        <v>25.05</v>
      </c>
      <c r="BT6" s="34">
        <f t="shared" si="8"/>
        <v>27.16</v>
      </c>
      <c r="BU6" s="34">
        <f t="shared" si="8"/>
        <v>41.44</v>
      </c>
      <c r="BV6" s="34">
        <f t="shared" si="8"/>
        <v>53.01</v>
      </c>
      <c r="BW6" s="34">
        <f t="shared" si="8"/>
        <v>50.54</v>
      </c>
      <c r="BX6" s="34">
        <f t="shared" si="8"/>
        <v>49.22</v>
      </c>
      <c r="BY6" s="34">
        <f t="shared" si="8"/>
        <v>53.7</v>
      </c>
      <c r="BZ6" s="34">
        <f t="shared" si="8"/>
        <v>74.3</v>
      </c>
      <c r="CA6" s="33" t="str">
        <f>IF(CA7="","",IF(CA7="-","【-】","【"&amp;SUBSTITUTE(TEXT(CA7,"#,##0.00"),"-","△")&amp;"】"))</f>
        <v>【75.58】</v>
      </c>
      <c r="CB6" s="34">
        <f>IF(CB7="",NA(),CB7)</f>
        <v>745.92</v>
      </c>
      <c r="CC6" s="34">
        <f t="shared" ref="CC6:CK6" si="9">IF(CC7="",NA(),CC7)</f>
        <v>708.5</v>
      </c>
      <c r="CD6" s="34">
        <f t="shared" si="9"/>
        <v>703.96</v>
      </c>
      <c r="CE6" s="34">
        <f t="shared" si="9"/>
        <v>648.6</v>
      </c>
      <c r="CF6" s="34">
        <f t="shared" si="9"/>
        <v>424.15</v>
      </c>
      <c r="CG6" s="34">
        <f t="shared" si="9"/>
        <v>299.39</v>
      </c>
      <c r="CH6" s="34">
        <f t="shared" si="9"/>
        <v>320.36</v>
      </c>
      <c r="CI6" s="34">
        <f t="shared" si="9"/>
        <v>332.02</v>
      </c>
      <c r="CJ6" s="34">
        <f t="shared" si="9"/>
        <v>300.35000000000002</v>
      </c>
      <c r="CK6" s="34">
        <f t="shared" si="9"/>
        <v>221.81</v>
      </c>
      <c r="CL6" s="33" t="str">
        <f>IF(CL7="","",IF(CL7="-","【-】","【"&amp;SUBSTITUTE(TEXT(CL7,"#,##0.00"),"-","△")&amp;"】"))</f>
        <v>【215.23】</v>
      </c>
      <c r="CM6" s="34">
        <f>IF(CM7="",NA(),CM7)</f>
        <v>46.67</v>
      </c>
      <c r="CN6" s="34">
        <f t="shared" ref="CN6:CV6" si="10">IF(CN7="",NA(),CN7)</f>
        <v>47.49</v>
      </c>
      <c r="CO6" s="34">
        <f t="shared" si="10"/>
        <v>49.88</v>
      </c>
      <c r="CP6" s="34">
        <f t="shared" si="10"/>
        <v>50.29</v>
      </c>
      <c r="CQ6" s="34">
        <f t="shared" si="10"/>
        <v>51.85</v>
      </c>
      <c r="CR6" s="34">
        <f t="shared" si="10"/>
        <v>36.200000000000003</v>
      </c>
      <c r="CS6" s="34">
        <f t="shared" si="10"/>
        <v>34.74</v>
      </c>
      <c r="CT6" s="34">
        <f t="shared" si="10"/>
        <v>36.65</v>
      </c>
      <c r="CU6" s="34">
        <f t="shared" si="10"/>
        <v>37.72</v>
      </c>
      <c r="CV6" s="34">
        <f t="shared" si="10"/>
        <v>43.36</v>
      </c>
      <c r="CW6" s="33" t="str">
        <f>IF(CW7="","",IF(CW7="-","【-】","【"&amp;SUBSTITUTE(TEXT(CW7,"#,##0.00"),"-","△")&amp;"】"))</f>
        <v>【42.66】</v>
      </c>
      <c r="CX6" s="34">
        <f>IF(CX7="",NA(),CX7)</f>
        <v>70.430000000000007</v>
      </c>
      <c r="CY6" s="34">
        <f t="shared" ref="CY6:DG6" si="11">IF(CY7="",NA(),CY7)</f>
        <v>69.11</v>
      </c>
      <c r="CZ6" s="34">
        <f t="shared" si="11"/>
        <v>71.78</v>
      </c>
      <c r="DA6" s="34">
        <f t="shared" si="11"/>
        <v>73.010000000000005</v>
      </c>
      <c r="DB6" s="34">
        <f t="shared" si="11"/>
        <v>74.81</v>
      </c>
      <c r="DC6" s="34">
        <f t="shared" si="11"/>
        <v>71.069999999999993</v>
      </c>
      <c r="DD6" s="34">
        <f t="shared" si="11"/>
        <v>70.14</v>
      </c>
      <c r="DE6" s="34">
        <f t="shared" si="11"/>
        <v>68.83</v>
      </c>
      <c r="DF6" s="34">
        <f t="shared" si="11"/>
        <v>68.459999999999994</v>
      </c>
      <c r="DG6" s="34">
        <f t="shared" si="11"/>
        <v>83.06</v>
      </c>
      <c r="DH6" s="33" t="str">
        <f>IF(DH7="","",IF(DH7="-","【-】","【"&amp;SUBSTITUTE(TEXT(DH7,"#,##0.00"),"-","△")&amp;"】"))</f>
        <v>【82.67】</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7.0000000000000007E-2</v>
      </c>
      <c r="EK6" s="34">
        <f t="shared" si="14"/>
        <v>0.08</v>
      </c>
      <c r="EL6" s="34">
        <f t="shared" si="14"/>
        <v>0.26</v>
      </c>
      <c r="EM6" s="34">
        <f t="shared" si="14"/>
        <v>0.13</v>
      </c>
      <c r="EN6" s="34">
        <f t="shared" si="14"/>
        <v>0.09</v>
      </c>
      <c r="EO6" s="33" t="str">
        <f>IF(EO7="","",IF(EO7="-","【-】","【"&amp;SUBSTITUTE(TEXT(EO7,"#,##0.00"),"-","△")&amp;"】"))</f>
        <v>【0.10】</v>
      </c>
    </row>
    <row r="7" spans="1:145" s="35" customFormat="1" x14ac:dyDescent="0.15">
      <c r="A7" s="27"/>
      <c r="B7" s="36">
        <v>2017</v>
      </c>
      <c r="C7" s="36">
        <v>74837</v>
      </c>
      <c r="D7" s="36">
        <v>47</v>
      </c>
      <c r="E7" s="36">
        <v>17</v>
      </c>
      <c r="F7" s="36">
        <v>4</v>
      </c>
      <c r="G7" s="36">
        <v>0</v>
      </c>
      <c r="H7" s="36" t="s">
        <v>110</v>
      </c>
      <c r="I7" s="36" t="s">
        <v>111</v>
      </c>
      <c r="J7" s="36" t="s">
        <v>112</v>
      </c>
      <c r="K7" s="36" t="s">
        <v>113</v>
      </c>
      <c r="L7" s="36" t="s">
        <v>114</v>
      </c>
      <c r="M7" s="36" t="s">
        <v>115</v>
      </c>
      <c r="N7" s="37" t="s">
        <v>116</v>
      </c>
      <c r="O7" s="37" t="s">
        <v>117</v>
      </c>
      <c r="P7" s="37">
        <v>33.86</v>
      </c>
      <c r="Q7" s="37">
        <v>92.24</v>
      </c>
      <c r="R7" s="37">
        <v>3236</v>
      </c>
      <c r="S7" s="37">
        <v>9004</v>
      </c>
      <c r="T7" s="37">
        <v>211.41</v>
      </c>
      <c r="U7" s="37">
        <v>42.59</v>
      </c>
      <c r="V7" s="37">
        <v>3025</v>
      </c>
      <c r="W7" s="37">
        <v>1.21</v>
      </c>
      <c r="X7" s="37">
        <v>2500</v>
      </c>
      <c r="Y7" s="37">
        <v>100.02</v>
      </c>
      <c r="Z7" s="37">
        <v>99.97</v>
      </c>
      <c r="AA7" s="37">
        <v>100.7</v>
      </c>
      <c r="AB7" s="37">
        <v>99.94</v>
      </c>
      <c r="AC7" s="37">
        <v>104.88</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3050.06</v>
      </c>
      <c r="BG7" s="37">
        <v>3120.87</v>
      </c>
      <c r="BH7" s="37">
        <v>3186.19</v>
      </c>
      <c r="BI7" s="37">
        <v>2228.8200000000002</v>
      </c>
      <c r="BJ7" s="37">
        <v>0</v>
      </c>
      <c r="BK7" s="37">
        <v>1554.05</v>
      </c>
      <c r="BL7" s="37">
        <v>1671.86</v>
      </c>
      <c r="BM7" s="37">
        <v>1673.47</v>
      </c>
      <c r="BN7" s="37">
        <v>1592.72</v>
      </c>
      <c r="BO7" s="37">
        <v>1243.71</v>
      </c>
      <c r="BP7" s="37">
        <v>1225.44</v>
      </c>
      <c r="BQ7" s="37">
        <v>22.56</v>
      </c>
      <c r="BR7" s="37">
        <v>25.27</v>
      </c>
      <c r="BS7" s="37">
        <v>25.05</v>
      </c>
      <c r="BT7" s="37">
        <v>27.16</v>
      </c>
      <c r="BU7" s="37">
        <v>41.44</v>
      </c>
      <c r="BV7" s="37">
        <v>53.01</v>
      </c>
      <c r="BW7" s="37">
        <v>50.54</v>
      </c>
      <c r="BX7" s="37">
        <v>49.22</v>
      </c>
      <c r="BY7" s="37">
        <v>53.7</v>
      </c>
      <c r="BZ7" s="37">
        <v>74.3</v>
      </c>
      <c r="CA7" s="37">
        <v>75.58</v>
      </c>
      <c r="CB7" s="37">
        <v>745.92</v>
      </c>
      <c r="CC7" s="37">
        <v>708.5</v>
      </c>
      <c r="CD7" s="37">
        <v>703.96</v>
      </c>
      <c r="CE7" s="37">
        <v>648.6</v>
      </c>
      <c r="CF7" s="37">
        <v>424.15</v>
      </c>
      <c r="CG7" s="37">
        <v>299.39</v>
      </c>
      <c r="CH7" s="37">
        <v>320.36</v>
      </c>
      <c r="CI7" s="37">
        <v>332.02</v>
      </c>
      <c r="CJ7" s="37">
        <v>300.35000000000002</v>
      </c>
      <c r="CK7" s="37">
        <v>221.81</v>
      </c>
      <c r="CL7" s="37">
        <v>215.23</v>
      </c>
      <c r="CM7" s="37">
        <v>46.67</v>
      </c>
      <c r="CN7" s="37">
        <v>47.49</v>
      </c>
      <c r="CO7" s="37">
        <v>49.88</v>
      </c>
      <c r="CP7" s="37">
        <v>50.29</v>
      </c>
      <c r="CQ7" s="37">
        <v>51.85</v>
      </c>
      <c r="CR7" s="37">
        <v>36.200000000000003</v>
      </c>
      <c r="CS7" s="37">
        <v>34.74</v>
      </c>
      <c r="CT7" s="37">
        <v>36.65</v>
      </c>
      <c r="CU7" s="37">
        <v>37.72</v>
      </c>
      <c r="CV7" s="37">
        <v>43.36</v>
      </c>
      <c r="CW7" s="37">
        <v>42.66</v>
      </c>
      <c r="CX7" s="37">
        <v>70.430000000000007</v>
      </c>
      <c r="CY7" s="37">
        <v>69.11</v>
      </c>
      <c r="CZ7" s="37">
        <v>71.78</v>
      </c>
      <c r="DA7" s="37">
        <v>73.010000000000005</v>
      </c>
      <c r="DB7" s="37">
        <v>74.81</v>
      </c>
      <c r="DC7" s="37">
        <v>71.069999999999993</v>
      </c>
      <c r="DD7" s="37">
        <v>70.14</v>
      </c>
      <c r="DE7" s="37">
        <v>68.83</v>
      </c>
      <c r="DF7" s="37">
        <v>68.459999999999994</v>
      </c>
      <c r="DG7" s="37">
        <v>83.06</v>
      </c>
      <c r="DH7" s="37">
        <v>82.67</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7.0000000000000007E-2</v>
      </c>
      <c r="EK7" s="37">
        <v>0.08</v>
      </c>
      <c r="EL7" s="37">
        <v>0.26</v>
      </c>
      <c r="EM7" s="37">
        <v>0.13</v>
      </c>
      <c r="EN7" s="37">
        <v>0.09</v>
      </c>
      <c r="EO7" s="37">
        <v>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2019-01-29T12:50:01Z</cp:lastPrinted>
  <dcterms:created xsi:type="dcterms:W3CDTF">2018-12-03T09:12:25Z</dcterms:created>
  <dcterms:modified xsi:type="dcterms:W3CDTF">2019-01-30T07:49:53Z</dcterms:modified>
  <cp:category/>
</cp:coreProperties>
</file>