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blJlRxZBOcqjphrtpaDG2MrHNfaNiIccVnyFxO/y3PFAmRM+tqksc1AZk5Xbg+hQH2eeU4DVrr7dZESNNL40Qg==" workbookSaltValue="Tm+oAzbpiPB7Cp2Vap5J7A=="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Q6" i="5"/>
  <c r="W10" i="4" s="1"/>
  <c r="P6" i="5"/>
  <c r="O6" i="5"/>
  <c r="N6" i="5"/>
  <c r="B10" i="4" s="1"/>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AD10" i="4"/>
  <c r="P10" i="4"/>
  <c r="I10" i="4"/>
  <c r="AT8" i="4"/>
  <c r="AL8" i="4"/>
  <c r="W8" i="4"/>
  <c r="P8" i="4"/>
  <c r="I8" i="4"/>
  <c r="B6" i="4"/>
  <c r="C10" i="5" l="1"/>
  <c r="D10" i="5"/>
  <c r="E10" i="5"/>
  <c r="B10" i="5"/>
</calcChain>
</file>

<file path=xl/sharedStrings.xml><?xml version="1.0" encoding="utf-8"?>
<sst xmlns="http://schemas.openxmlformats.org/spreadsheetml/2006/main" count="240" uniqueCount="125">
  <si>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</si>
  <si>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</si>
  <si>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</si>
  <si>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</si>
  <si>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</si>
  <si>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</si>
  <si>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</si>
  <si>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</si>
  <si>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</si>
  <si>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</si>
  <si>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</si>
  <si>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</si>
  <si>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</si>
  <si>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</si>
  <si>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</si>
  <si>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</si>
  <si>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</si>
  <si>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</si>
  <si>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</si>
  <si>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</si>
  <si>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</si>
  <si>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</si>
  <si>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</si>
  <si>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</si>
  <si>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</si>
  <si>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</si>
  <si>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</si>
  <si>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</si>
  <si>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</si>
  <si>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</si>
  <si>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</si>
  <si>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</si>
  <si>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</si>
  <si>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</si>
  <si>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</si>
  <si>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</si>
  <si>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</si>
  <si>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</si>
  <si>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</si>
  <si>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</si>
  <si>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</si>
  <si>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</si>
  <si>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</si>
  <si>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</si>
  <si>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</si>
  <si>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</si>
  <si>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</si>
  <si>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</si>
  <si>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</si>
  <si>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</si>
  <si>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</si>
  <si>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</si>
  <si>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</si>
  <si>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</si>
  <si>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</si>
  <si>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</si>
  <si>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</si>
  <si>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</si>
  <si>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</si>
  <si>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</si>
  <si>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</si>
  <si>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</si>
  <si>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</si>
  <si>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</si>
  <si>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</si>
  <si>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</si>
  <si>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</si>
  <si>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</si>
  <si>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</si>
  <si>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</si>
  <si>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</si>
  <si>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</si>
  <si>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</si>
  <si>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</si>
  <si>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</si>
  <si>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</si>
  <si>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</si>
  <si>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</si>
  <si>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</si>
  <si>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</si>
  <si>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</si>
  <si>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</si>
  <si>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</si>
  <si>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</si>
  <si>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</si>
  <si>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</si>
  <si>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</si>
  <si>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</si>
  <si>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</si>
  <si>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</si>
  <si>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</si>
  <si>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</si>
  <si>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</si>
  <si>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</si>
  <si>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</si>
  <si>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</si>
  <si>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</si>
  <si>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</si>
  <si>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</si>
  <si>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</si>
  <si>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</si>
  <si>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</si>
  <si>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</si>
  <si>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</si>
  <si>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</si>
  <si>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</si>
  <si>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</si>
  <si>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</si>
  <si>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</si>
  <si>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檜枝岐村</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</si>
  <si>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</si>
  <si>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</si>
  <si>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</si>
  <si>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</si>
  <si>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</si>
  <si>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</si>
  <si>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</si>
  <si>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</si>
  <si>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</si>
  <si>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</si>
  <si>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</si>
  <si>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</si>
  <si>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平成10年代に主要な管渠を含め浄化センターが完成したことにより、管渠や浄化センターの躯体等は老朽していないと判断できる。
　しかし、処理設備によっては耐用年数を超えるものがあり、管渠においては主要な管きょに腐食は見られないが、不明水の流入等により経年劣化管を含めた老朽箇所がいくつかあると推測できる。
　また、設備については平成32年度の完成を目標に処理場のダウンサイジングを行うため、設備の老朽化対策を行う。</t>
    <rPh sb="97" eb="99">
      <t>シュヨウ</t>
    </rPh>
    <rPh sb="100" eb="101">
      <t>カン</t>
    </rPh>
    <rPh sb="104" eb="106">
      <t>フショク</t>
    </rPh>
    <rPh sb="107" eb="108">
      <t>ミ</t>
    </rPh>
    <rPh sb="114" eb="116">
      <t>フメイ</t>
    </rPh>
    <rPh sb="116" eb="117">
      <t>スイ</t>
    </rPh>
    <rPh sb="118" eb="120">
      <t>リュウニュウ</t>
    </rPh>
    <rPh sb="120" eb="121">
      <t>トウ</t>
    </rPh>
    <rPh sb="124" eb="126">
      <t>ケイネン</t>
    </rPh>
    <rPh sb="126" eb="128">
      <t>レッカ</t>
    </rPh>
    <rPh sb="128" eb="129">
      <t>カン</t>
    </rPh>
    <rPh sb="130" eb="131">
      <t>フク</t>
    </rPh>
    <rPh sb="133" eb="135">
      <t>ロウキュウ</t>
    </rPh>
    <rPh sb="145" eb="147">
      <t>スイソク</t>
    </rPh>
    <rPh sb="156" eb="158">
      <t>セツビ</t>
    </rPh>
    <rPh sb="163" eb="165">
      <t>ヘイセイ</t>
    </rPh>
    <rPh sb="167" eb="169">
      <t>ネンド</t>
    </rPh>
    <rPh sb="170" eb="172">
      <t>カンセイ</t>
    </rPh>
    <rPh sb="173" eb="175">
      <t>モクヒョウ</t>
    </rPh>
    <rPh sb="176" eb="179">
      <t>ショリジョウ</t>
    </rPh>
    <rPh sb="189" eb="190">
      <t>オコナ</t>
    </rPh>
    <rPh sb="194" eb="196">
      <t>セツビ</t>
    </rPh>
    <rPh sb="197" eb="200">
      <t>ロウキュウカ</t>
    </rPh>
    <rPh sb="200" eb="202">
      <t>タイサク</t>
    </rPh>
    <rPh sb="203" eb="204">
      <t>オコナ</t>
    </rPh>
    <phoneticPr fontId="15"/>
  </si>
  <si>
    <t>　収益的収支比率が70％台に上がり、経費回収率は30％を超える状況となっている。この数値を見ると、下水道使用料の収入で歳出を賄うことができていないが、27年度の外部収入に対する依存が減っていると考えられる。経費回収率が平均で30％を超えない原因は、下水道使用料を低価格に設定しているため料金収入が少ないことや、流動・定住人口の利用者減少のため料金収入が少ないことが考えられる。以上を踏まえると収益的収支比率と経費回収率が健全ではない経営をしていると判断できる。経費回収率は、類似団体の平均と比べても約2倍ほどの差があるため、下水道使用料の設定が類似団体と比べて大きな差があると解釈することができる。
　汚水処理原価は27年度以前の値とほぼ一致しているため通常経営であると考えられる。(27年度は突発的な費用があったことによりグラフが突出)
　施設利用率は約30％となっており、この原因として定住人口が少ないことに加え、汚水量が流動人口に大きく左右されているためと考えられる。定住人口に大きな差はないため、現状の主な原因は流動人口の減少によるものと推測できる。流動人口の減少に対応するため、平成32年度の完成を目標に処理場のダウンサイジングを行っていく。</t>
    <rPh sb="14" eb="15">
      <t>ア</t>
    </rPh>
    <rPh sb="80" eb="82">
      <t>ガイブ</t>
    </rPh>
    <rPh sb="82" eb="84">
      <t>シュウニュウ</t>
    </rPh>
    <rPh sb="85" eb="86">
      <t>タイ</t>
    </rPh>
    <rPh sb="88" eb="90">
      <t>イゾン</t>
    </rPh>
    <rPh sb="91" eb="92">
      <t>ヘ</t>
    </rPh>
    <rPh sb="97" eb="98">
      <t>カンガ</t>
    </rPh>
    <rPh sb="109" eb="111">
      <t>ヘイキン</t>
    </rPh>
    <rPh sb="283" eb="284">
      <t>サ</t>
    </rPh>
    <rPh sb="310" eb="311">
      <t>ネン</t>
    </rPh>
    <rPh sb="311" eb="312">
      <t>ド</t>
    </rPh>
    <rPh sb="312" eb="314">
      <t>イゼン</t>
    </rPh>
    <rPh sb="315" eb="316">
      <t>アタイ</t>
    </rPh>
    <rPh sb="319" eb="321">
      <t>イッチ</t>
    </rPh>
    <rPh sb="327" eb="329">
      <t>ツウジョウ</t>
    </rPh>
    <rPh sb="329" eb="331">
      <t>ケイエイ</t>
    </rPh>
    <rPh sb="335" eb="336">
      <t>カンガ</t>
    </rPh>
    <rPh sb="344" eb="346">
      <t>ネンド</t>
    </rPh>
    <rPh sb="347" eb="350">
      <t>トッパツテキ</t>
    </rPh>
    <rPh sb="351" eb="353">
      <t>ヒヨウ</t>
    </rPh>
    <rPh sb="366" eb="368">
      <t>トッシュツ</t>
    </rPh>
    <rPh sb="437" eb="439">
      <t>テイジュウ</t>
    </rPh>
    <rPh sb="439" eb="441">
      <t>ジンコウ</t>
    </rPh>
    <rPh sb="442" eb="443">
      <t>オオ</t>
    </rPh>
    <rPh sb="445" eb="446">
      <t>サ</t>
    </rPh>
    <rPh sb="452" eb="454">
      <t>ゲンジョウ</t>
    </rPh>
    <rPh sb="455" eb="456">
      <t>オモ</t>
    </rPh>
    <rPh sb="457" eb="459">
      <t>ゲンイン</t>
    </rPh>
    <rPh sb="473" eb="475">
      <t>スイソク</t>
    </rPh>
    <rPh sb="479" eb="481">
      <t>リュウドウ</t>
    </rPh>
    <rPh sb="481" eb="483">
      <t>ジンコウ</t>
    </rPh>
    <rPh sb="484" eb="486">
      <t>ゲンショウ</t>
    </rPh>
    <rPh sb="487" eb="489">
      <t>タイオウ</t>
    </rPh>
    <rPh sb="494" eb="496">
      <t>ヘイセイ</t>
    </rPh>
    <rPh sb="498" eb="499">
      <t>ネン</t>
    </rPh>
    <rPh sb="499" eb="500">
      <t>ド</t>
    </rPh>
    <rPh sb="501" eb="503">
      <t>カンセイ</t>
    </rPh>
    <rPh sb="504" eb="506">
      <t>モクヒョウ</t>
    </rPh>
    <rPh sb="507" eb="510">
      <t>ショリジョウ</t>
    </rPh>
    <rPh sb="520" eb="521">
      <t>オコナ</t>
    </rPh>
    <phoneticPr fontId="15"/>
  </si>
  <si>
    <t>　収益的収支比率と経費回収率について、根本的な改善策として流動人口や定住人口などの下水道利用者が増え、経費回収率が上がっていくことで、それに比例して収益的収支比率も向上していくと思われる。平成32年度の完成を目標に行われる処理場のダウンサイジングにより、処理能力を現在の流動人口等に合わせるためこれらの数値は改善されると見込んでいる。
　施設利用率についても、処理場のダウンサイジングにより数値が改善される見込み。
　老朽化については、処理設備等は耐用年数が過ぎたものや迫りつつあるものが混在しているが、処理場のダウンサイジングにより改善される見込み。管渠については28年度に主要な管きょの点検を行ったため、その他の管きょの点検を実施し、必要に応じて修繕等を行う必要がある。</t>
    <rPh sb="94" eb="96">
      <t>ヘイセイ</t>
    </rPh>
    <rPh sb="98" eb="99">
      <t>ネン</t>
    </rPh>
    <rPh sb="99" eb="100">
      <t>ド</t>
    </rPh>
    <rPh sb="101" eb="103">
      <t>カンセイ</t>
    </rPh>
    <rPh sb="104" eb="106">
      <t>モクヒョウ</t>
    </rPh>
    <rPh sb="107" eb="108">
      <t>オコナ</t>
    </rPh>
    <rPh sb="111" eb="114">
      <t>ショリジョウ</t>
    </rPh>
    <rPh sb="127" eb="129">
      <t>ショリ</t>
    </rPh>
    <rPh sb="129" eb="131">
      <t>ノウリョク</t>
    </rPh>
    <rPh sb="132" eb="134">
      <t>ゲンザイ</t>
    </rPh>
    <rPh sb="135" eb="137">
      <t>リュウドウ</t>
    </rPh>
    <rPh sb="137" eb="140">
      <t>ジンコウトウ</t>
    </rPh>
    <rPh sb="141" eb="142">
      <t>ア</t>
    </rPh>
    <rPh sb="151" eb="153">
      <t>スウチ</t>
    </rPh>
    <rPh sb="154" eb="156">
      <t>カイゼン</t>
    </rPh>
    <rPh sb="160" eb="162">
      <t>ミコ</t>
    </rPh>
    <rPh sb="180" eb="183">
      <t>ショリジョウ</t>
    </rPh>
    <rPh sb="195" eb="197">
      <t>スウチ</t>
    </rPh>
    <rPh sb="198" eb="200">
      <t>カイゼン</t>
    </rPh>
    <rPh sb="203" eb="205">
      <t>ミコ</t>
    </rPh>
    <rPh sb="252" eb="255">
      <t>ショリジョウ</t>
    </rPh>
    <rPh sb="267" eb="269">
      <t>カイゼン</t>
    </rPh>
    <rPh sb="272" eb="274">
      <t>ミコ</t>
    </rPh>
    <rPh sb="285" eb="286">
      <t>ネン</t>
    </rPh>
    <rPh sb="286" eb="287">
      <t>ド</t>
    </rPh>
    <rPh sb="288" eb="290">
      <t>シュヨウ</t>
    </rPh>
    <rPh sb="291" eb="292">
      <t>カン</t>
    </rPh>
    <rPh sb="295" eb="297">
      <t>テンケン</t>
    </rPh>
    <rPh sb="298" eb="299">
      <t>オコナ</t>
    </rPh>
    <rPh sb="306" eb="307">
      <t>タ</t>
    </rPh>
    <rPh sb="308" eb="309">
      <t>カン</t>
    </rPh>
    <phoneticPr fontId="1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</si>
</sst>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D17-49FA-977E-98771ADB6720}"/>
            </c:ext>
          </c:extLst>
        </c:ser>
        <c:dLbls>
          <c:showLegendKey val="0"/>
          <c:showVal val="0"/>
          <c:showCatName val="0"/>
          <c:showSerName val="0"/>
          <c:showPercent val="0"/>
          <c:showBubbleSize val="0"/>
        </c:dLbls>
        <c:gapWidth val="150"/>
        <c:axId val="35542912"/>
        <c:axId val="35553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0.08</c:v>
                </c:pt>
                <c:pt idx="2">
                  <c:v>0.26</c:v>
                </c:pt>
                <c:pt idx="3">
                  <c:v>0.09</c:v>
                </c:pt>
                <c:pt idx="4">
                  <c:v>0.09</c:v>
                </c:pt>
              </c:numCache>
            </c:numRef>
          </c:val>
          <c:smooth val="0"/>
          <c:extLst xmlns:c16r2="http://schemas.microsoft.com/office/drawing/2015/06/chart">
            <c:ext xmlns:c16="http://schemas.microsoft.com/office/drawing/2014/chart" uri="{C3380CC4-5D6E-409C-BE32-E72D297353CC}">
              <c16:uniqueId val="{00000001-8D17-49FA-977E-98771ADB6720}"/>
            </c:ext>
          </c:extLst>
        </c:ser>
        <c:dLbls>
          <c:showLegendKey val="0"/>
          <c:showVal val="0"/>
          <c:showCatName val="0"/>
          <c:showSerName val="0"/>
          <c:showPercent val="0"/>
          <c:showBubbleSize val="0"/>
        </c:dLbls>
        <c:marker val="1"/>
        <c:smooth val="0"/>
        <c:axId val="35542912"/>
        <c:axId val="35553280"/>
      </c:lineChart>
      <c:dateAx>
        <c:axId val="35542912"/>
        <c:scaling>
          <c:orientation val="minMax"/>
        </c:scaling>
        <c:delete val="1"/>
        <c:axPos val="b"/>
        <c:numFmt formatCode="ge" sourceLinked="1"/>
        <c:majorTickMark val="none"/>
        <c:minorTickMark val="none"/>
        <c:tickLblPos val="none"/>
        <c:crossAx val="35553280"/>
        <c:crosses val="autoZero"/>
        <c:auto val="1"/>
        <c:lblOffset val="100"/>
        <c:baseTimeUnit val="years"/>
      </c:dateAx>
      <c:valAx>
        <c:axId val="35553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542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29.92</c:v>
                </c:pt>
                <c:pt idx="1">
                  <c:v>29.92</c:v>
                </c:pt>
                <c:pt idx="2">
                  <c:v>31.58</c:v>
                </c:pt>
                <c:pt idx="3">
                  <c:v>28.25</c:v>
                </c:pt>
                <c:pt idx="4">
                  <c:v>35.33</c:v>
                </c:pt>
              </c:numCache>
            </c:numRef>
          </c:val>
          <c:extLst xmlns:c16r2="http://schemas.microsoft.com/office/drawing/2015/06/chart">
            <c:ext xmlns:c16="http://schemas.microsoft.com/office/drawing/2014/chart" uri="{C3380CC4-5D6E-409C-BE32-E72D297353CC}">
              <c16:uniqueId val="{00000000-74BD-4CAB-9224-5194EB28DBD9}"/>
            </c:ext>
          </c:extLst>
        </c:ser>
        <c:dLbls>
          <c:showLegendKey val="0"/>
          <c:showVal val="0"/>
          <c:showCatName val="0"/>
          <c:showSerName val="0"/>
          <c:showPercent val="0"/>
          <c:showBubbleSize val="0"/>
        </c:dLbls>
        <c:gapWidth val="150"/>
        <c:axId val="37947264"/>
        <c:axId val="37953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36.200000000000003</c:v>
                </c:pt>
                <c:pt idx="1">
                  <c:v>34.74</c:v>
                </c:pt>
                <c:pt idx="2">
                  <c:v>36.65</c:v>
                </c:pt>
                <c:pt idx="3">
                  <c:v>42.9</c:v>
                </c:pt>
                <c:pt idx="4">
                  <c:v>43.36</c:v>
                </c:pt>
              </c:numCache>
            </c:numRef>
          </c:val>
          <c:smooth val="0"/>
          <c:extLst xmlns:c16r2="http://schemas.microsoft.com/office/drawing/2015/06/chart">
            <c:ext xmlns:c16="http://schemas.microsoft.com/office/drawing/2014/chart" uri="{C3380CC4-5D6E-409C-BE32-E72D297353CC}">
              <c16:uniqueId val="{00000001-74BD-4CAB-9224-5194EB28DBD9}"/>
            </c:ext>
          </c:extLst>
        </c:ser>
        <c:dLbls>
          <c:showLegendKey val="0"/>
          <c:showVal val="0"/>
          <c:showCatName val="0"/>
          <c:showSerName val="0"/>
          <c:showPercent val="0"/>
          <c:showBubbleSize val="0"/>
        </c:dLbls>
        <c:marker val="1"/>
        <c:smooth val="0"/>
        <c:axId val="37947264"/>
        <c:axId val="37953536"/>
      </c:lineChart>
      <c:dateAx>
        <c:axId val="37947264"/>
        <c:scaling>
          <c:orientation val="minMax"/>
        </c:scaling>
        <c:delete val="1"/>
        <c:axPos val="b"/>
        <c:numFmt formatCode="ge" sourceLinked="1"/>
        <c:majorTickMark val="none"/>
        <c:minorTickMark val="none"/>
        <c:tickLblPos val="none"/>
        <c:crossAx val="37953536"/>
        <c:crosses val="autoZero"/>
        <c:auto val="1"/>
        <c:lblOffset val="100"/>
        <c:baseTimeUnit val="years"/>
      </c:dateAx>
      <c:valAx>
        <c:axId val="37953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947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A7E7-4E63-9136-9B8490D94B5C}"/>
            </c:ext>
          </c:extLst>
        </c:ser>
        <c:dLbls>
          <c:showLegendKey val="0"/>
          <c:showVal val="0"/>
          <c:showCatName val="0"/>
          <c:showSerName val="0"/>
          <c:showPercent val="0"/>
          <c:showBubbleSize val="0"/>
        </c:dLbls>
        <c:gapWidth val="150"/>
        <c:axId val="38000896"/>
        <c:axId val="38003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71.069999999999993</c:v>
                </c:pt>
                <c:pt idx="1">
                  <c:v>70.14</c:v>
                </c:pt>
                <c:pt idx="2">
                  <c:v>68.83</c:v>
                </c:pt>
                <c:pt idx="3">
                  <c:v>83.5</c:v>
                </c:pt>
                <c:pt idx="4">
                  <c:v>83.06</c:v>
                </c:pt>
              </c:numCache>
            </c:numRef>
          </c:val>
          <c:smooth val="0"/>
          <c:extLst xmlns:c16r2="http://schemas.microsoft.com/office/drawing/2015/06/chart">
            <c:ext xmlns:c16="http://schemas.microsoft.com/office/drawing/2014/chart" uri="{C3380CC4-5D6E-409C-BE32-E72D297353CC}">
              <c16:uniqueId val="{00000001-A7E7-4E63-9136-9B8490D94B5C}"/>
            </c:ext>
          </c:extLst>
        </c:ser>
        <c:dLbls>
          <c:showLegendKey val="0"/>
          <c:showVal val="0"/>
          <c:showCatName val="0"/>
          <c:showSerName val="0"/>
          <c:showPercent val="0"/>
          <c:showBubbleSize val="0"/>
        </c:dLbls>
        <c:marker val="1"/>
        <c:smooth val="0"/>
        <c:axId val="38000896"/>
        <c:axId val="38003072"/>
      </c:lineChart>
      <c:dateAx>
        <c:axId val="38000896"/>
        <c:scaling>
          <c:orientation val="minMax"/>
        </c:scaling>
        <c:delete val="1"/>
        <c:axPos val="b"/>
        <c:numFmt formatCode="ge" sourceLinked="1"/>
        <c:majorTickMark val="none"/>
        <c:minorTickMark val="none"/>
        <c:tickLblPos val="none"/>
        <c:crossAx val="38003072"/>
        <c:crosses val="autoZero"/>
        <c:auto val="1"/>
        <c:lblOffset val="100"/>
        <c:baseTimeUnit val="years"/>
      </c:dateAx>
      <c:valAx>
        <c:axId val="38003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000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83.79</c:v>
                </c:pt>
                <c:pt idx="1">
                  <c:v>82.24</c:v>
                </c:pt>
                <c:pt idx="2">
                  <c:v>54.94</c:v>
                </c:pt>
                <c:pt idx="3">
                  <c:v>72.81</c:v>
                </c:pt>
                <c:pt idx="4">
                  <c:v>74.319999999999993</c:v>
                </c:pt>
              </c:numCache>
            </c:numRef>
          </c:val>
          <c:extLst xmlns:c16r2="http://schemas.microsoft.com/office/drawing/2015/06/chart">
            <c:ext xmlns:c16="http://schemas.microsoft.com/office/drawing/2014/chart" uri="{C3380CC4-5D6E-409C-BE32-E72D297353CC}">
              <c16:uniqueId val="{00000000-8523-47A4-88DE-4C04764FD882}"/>
            </c:ext>
          </c:extLst>
        </c:ser>
        <c:dLbls>
          <c:showLegendKey val="0"/>
          <c:showVal val="0"/>
          <c:showCatName val="0"/>
          <c:showSerName val="0"/>
          <c:showPercent val="0"/>
          <c:showBubbleSize val="0"/>
        </c:dLbls>
        <c:gapWidth val="150"/>
        <c:axId val="93649920"/>
        <c:axId val="36512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523-47A4-88DE-4C04764FD882}"/>
            </c:ext>
          </c:extLst>
        </c:ser>
        <c:dLbls>
          <c:showLegendKey val="0"/>
          <c:showVal val="0"/>
          <c:showCatName val="0"/>
          <c:showSerName val="0"/>
          <c:showPercent val="0"/>
          <c:showBubbleSize val="0"/>
        </c:dLbls>
        <c:marker val="1"/>
        <c:smooth val="0"/>
        <c:axId val="93649920"/>
        <c:axId val="36512512"/>
      </c:lineChart>
      <c:dateAx>
        <c:axId val="93649920"/>
        <c:scaling>
          <c:orientation val="minMax"/>
        </c:scaling>
        <c:delete val="1"/>
        <c:axPos val="b"/>
        <c:numFmt formatCode="ge" sourceLinked="1"/>
        <c:majorTickMark val="none"/>
        <c:minorTickMark val="none"/>
        <c:tickLblPos val="none"/>
        <c:crossAx val="36512512"/>
        <c:crosses val="autoZero"/>
        <c:auto val="1"/>
        <c:lblOffset val="100"/>
        <c:baseTimeUnit val="years"/>
      </c:dateAx>
      <c:valAx>
        <c:axId val="36512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649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2AC-4784-9B16-5B1E0791C406}"/>
            </c:ext>
          </c:extLst>
        </c:ser>
        <c:dLbls>
          <c:showLegendKey val="0"/>
          <c:showVal val="0"/>
          <c:showCatName val="0"/>
          <c:showSerName val="0"/>
          <c:showPercent val="0"/>
          <c:showBubbleSize val="0"/>
        </c:dLbls>
        <c:gapWidth val="150"/>
        <c:axId val="36551296"/>
        <c:axId val="36553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2AC-4784-9B16-5B1E0791C406}"/>
            </c:ext>
          </c:extLst>
        </c:ser>
        <c:dLbls>
          <c:showLegendKey val="0"/>
          <c:showVal val="0"/>
          <c:showCatName val="0"/>
          <c:showSerName val="0"/>
          <c:showPercent val="0"/>
          <c:showBubbleSize val="0"/>
        </c:dLbls>
        <c:marker val="1"/>
        <c:smooth val="0"/>
        <c:axId val="36551296"/>
        <c:axId val="36553472"/>
      </c:lineChart>
      <c:dateAx>
        <c:axId val="36551296"/>
        <c:scaling>
          <c:orientation val="minMax"/>
        </c:scaling>
        <c:delete val="1"/>
        <c:axPos val="b"/>
        <c:numFmt formatCode="ge" sourceLinked="1"/>
        <c:majorTickMark val="none"/>
        <c:minorTickMark val="none"/>
        <c:tickLblPos val="none"/>
        <c:crossAx val="36553472"/>
        <c:crosses val="autoZero"/>
        <c:auto val="1"/>
        <c:lblOffset val="100"/>
        <c:baseTimeUnit val="years"/>
      </c:dateAx>
      <c:valAx>
        <c:axId val="36553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551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338-482E-A3E3-5D708F7BA690}"/>
            </c:ext>
          </c:extLst>
        </c:ser>
        <c:dLbls>
          <c:showLegendKey val="0"/>
          <c:showVal val="0"/>
          <c:showCatName val="0"/>
          <c:showSerName val="0"/>
          <c:showPercent val="0"/>
          <c:showBubbleSize val="0"/>
        </c:dLbls>
        <c:gapWidth val="150"/>
        <c:axId val="36568064"/>
        <c:axId val="86226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338-482E-A3E3-5D708F7BA690}"/>
            </c:ext>
          </c:extLst>
        </c:ser>
        <c:dLbls>
          <c:showLegendKey val="0"/>
          <c:showVal val="0"/>
          <c:showCatName val="0"/>
          <c:showSerName val="0"/>
          <c:showPercent val="0"/>
          <c:showBubbleSize val="0"/>
        </c:dLbls>
        <c:marker val="1"/>
        <c:smooth val="0"/>
        <c:axId val="36568064"/>
        <c:axId val="86226048"/>
      </c:lineChart>
      <c:dateAx>
        <c:axId val="36568064"/>
        <c:scaling>
          <c:orientation val="minMax"/>
        </c:scaling>
        <c:delete val="1"/>
        <c:axPos val="b"/>
        <c:numFmt formatCode="ge" sourceLinked="1"/>
        <c:majorTickMark val="none"/>
        <c:minorTickMark val="none"/>
        <c:tickLblPos val="none"/>
        <c:crossAx val="86226048"/>
        <c:crosses val="autoZero"/>
        <c:auto val="1"/>
        <c:lblOffset val="100"/>
        <c:baseTimeUnit val="years"/>
      </c:dateAx>
      <c:valAx>
        <c:axId val="86226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568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F1B-4FEF-93D0-6C836F80F139}"/>
            </c:ext>
          </c:extLst>
        </c:ser>
        <c:dLbls>
          <c:showLegendKey val="0"/>
          <c:showVal val="0"/>
          <c:showCatName val="0"/>
          <c:showSerName val="0"/>
          <c:showPercent val="0"/>
          <c:showBubbleSize val="0"/>
        </c:dLbls>
        <c:gapWidth val="150"/>
        <c:axId val="38084608"/>
        <c:axId val="38086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F1B-4FEF-93D0-6C836F80F139}"/>
            </c:ext>
          </c:extLst>
        </c:ser>
        <c:dLbls>
          <c:showLegendKey val="0"/>
          <c:showVal val="0"/>
          <c:showCatName val="0"/>
          <c:showSerName val="0"/>
          <c:showPercent val="0"/>
          <c:showBubbleSize val="0"/>
        </c:dLbls>
        <c:marker val="1"/>
        <c:smooth val="0"/>
        <c:axId val="38084608"/>
        <c:axId val="38086528"/>
      </c:lineChart>
      <c:dateAx>
        <c:axId val="38084608"/>
        <c:scaling>
          <c:orientation val="minMax"/>
        </c:scaling>
        <c:delete val="1"/>
        <c:axPos val="b"/>
        <c:numFmt formatCode="ge" sourceLinked="1"/>
        <c:majorTickMark val="none"/>
        <c:minorTickMark val="none"/>
        <c:tickLblPos val="none"/>
        <c:crossAx val="38086528"/>
        <c:crosses val="autoZero"/>
        <c:auto val="1"/>
        <c:lblOffset val="100"/>
        <c:baseTimeUnit val="years"/>
      </c:dateAx>
      <c:valAx>
        <c:axId val="38086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084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1EA-4C61-9D8B-EEC5E2C3D81E}"/>
            </c:ext>
          </c:extLst>
        </c:ser>
        <c:dLbls>
          <c:showLegendKey val="0"/>
          <c:showVal val="0"/>
          <c:showCatName val="0"/>
          <c:showSerName val="0"/>
          <c:showPercent val="0"/>
          <c:showBubbleSize val="0"/>
        </c:dLbls>
        <c:gapWidth val="150"/>
        <c:axId val="38123776"/>
        <c:axId val="3813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1EA-4C61-9D8B-EEC5E2C3D81E}"/>
            </c:ext>
          </c:extLst>
        </c:ser>
        <c:dLbls>
          <c:showLegendKey val="0"/>
          <c:showVal val="0"/>
          <c:showCatName val="0"/>
          <c:showSerName val="0"/>
          <c:showPercent val="0"/>
          <c:showBubbleSize val="0"/>
        </c:dLbls>
        <c:marker val="1"/>
        <c:smooth val="0"/>
        <c:axId val="38123776"/>
        <c:axId val="38138240"/>
      </c:lineChart>
      <c:dateAx>
        <c:axId val="38123776"/>
        <c:scaling>
          <c:orientation val="minMax"/>
        </c:scaling>
        <c:delete val="1"/>
        <c:axPos val="b"/>
        <c:numFmt formatCode="ge" sourceLinked="1"/>
        <c:majorTickMark val="none"/>
        <c:minorTickMark val="none"/>
        <c:tickLblPos val="none"/>
        <c:crossAx val="38138240"/>
        <c:crosses val="autoZero"/>
        <c:auto val="1"/>
        <c:lblOffset val="100"/>
        <c:baseTimeUnit val="years"/>
      </c:dateAx>
      <c:valAx>
        <c:axId val="3813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123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formatCode="#,##0.00;&quot;△&quot;#,##0.00;&quot;-&quot;">
                  <c:v>1309.7</c:v>
                </c:pt>
                <c:pt idx="3">
                  <c:v>0</c:v>
                </c:pt>
                <c:pt idx="4">
                  <c:v>0</c:v>
                </c:pt>
              </c:numCache>
            </c:numRef>
          </c:val>
          <c:extLst xmlns:c16r2="http://schemas.microsoft.com/office/drawing/2015/06/chart">
            <c:ext xmlns:c16="http://schemas.microsoft.com/office/drawing/2014/chart" uri="{C3380CC4-5D6E-409C-BE32-E72D297353CC}">
              <c16:uniqueId val="{00000000-BFCC-4DF7-9979-D25B13787CE9}"/>
            </c:ext>
          </c:extLst>
        </c:ser>
        <c:dLbls>
          <c:showLegendKey val="0"/>
          <c:showVal val="0"/>
          <c:showCatName val="0"/>
          <c:showSerName val="0"/>
          <c:showPercent val="0"/>
          <c:showBubbleSize val="0"/>
        </c:dLbls>
        <c:gapWidth val="150"/>
        <c:axId val="35578624"/>
        <c:axId val="35580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1554.05</c:v>
                </c:pt>
                <c:pt idx="1">
                  <c:v>1671.86</c:v>
                </c:pt>
                <c:pt idx="2">
                  <c:v>1673.47</c:v>
                </c:pt>
                <c:pt idx="3">
                  <c:v>1298.9100000000001</c:v>
                </c:pt>
                <c:pt idx="4">
                  <c:v>1243.71</c:v>
                </c:pt>
              </c:numCache>
            </c:numRef>
          </c:val>
          <c:smooth val="0"/>
          <c:extLst xmlns:c16r2="http://schemas.microsoft.com/office/drawing/2015/06/chart">
            <c:ext xmlns:c16="http://schemas.microsoft.com/office/drawing/2014/chart" uri="{C3380CC4-5D6E-409C-BE32-E72D297353CC}">
              <c16:uniqueId val="{00000001-BFCC-4DF7-9979-D25B13787CE9}"/>
            </c:ext>
          </c:extLst>
        </c:ser>
        <c:dLbls>
          <c:showLegendKey val="0"/>
          <c:showVal val="0"/>
          <c:showCatName val="0"/>
          <c:showSerName val="0"/>
          <c:showPercent val="0"/>
          <c:showBubbleSize val="0"/>
        </c:dLbls>
        <c:marker val="1"/>
        <c:smooth val="0"/>
        <c:axId val="35578624"/>
        <c:axId val="35580544"/>
      </c:lineChart>
      <c:dateAx>
        <c:axId val="35578624"/>
        <c:scaling>
          <c:orientation val="minMax"/>
        </c:scaling>
        <c:delete val="1"/>
        <c:axPos val="b"/>
        <c:numFmt formatCode="ge" sourceLinked="1"/>
        <c:majorTickMark val="none"/>
        <c:minorTickMark val="none"/>
        <c:tickLblPos val="none"/>
        <c:crossAx val="35580544"/>
        <c:crosses val="autoZero"/>
        <c:auto val="1"/>
        <c:lblOffset val="100"/>
        <c:baseTimeUnit val="years"/>
      </c:dateAx>
      <c:valAx>
        <c:axId val="35580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578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25.2</c:v>
                </c:pt>
                <c:pt idx="1">
                  <c:v>24</c:v>
                </c:pt>
                <c:pt idx="2">
                  <c:v>13.52</c:v>
                </c:pt>
                <c:pt idx="3">
                  <c:v>39.950000000000003</c:v>
                </c:pt>
                <c:pt idx="4">
                  <c:v>36.57</c:v>
                </c:pt>
              </c:numCache>
            </c:numRef>
          </c:val>
          <c:extLst xmlns:c16r2="http://schemas.microsoft.com/office/drawing/2015/06/chart">
            <c:ext xmlns:c16="http://schemas.microsoft.com/office/drawing/2014/chart" uri="{C3380CC4-5D6E-409C-BE32-E72D297353CC}">
              <c16:uniqueId val="{00000000-BAB5-4198-A4A5-D7D126FC158E}"/>
            </c:ext>
          </c:extLst>
        </c:ser>
        <c:dLbls>
          <c:showLegendKey val="0"/>
          <c:showVal val="0"/>
          <c:showCatName val="0"/>
          <c:showSerName val="0"/>
          <c:showPercent val="0"/>
          <c:showBubbleSize val="0"/>
        </c:dLbls>
        <c:gapWidth val="150"/>
        <c:axId val="37880960"/>
        <c:axId val="37882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53.01</c:v>
                </c:pt>
                <c:pt idx="1">
                  <c:v>50.54</c:v>
                </c:pt>
                <c:pt idx="2">
                  <c:v>49.22</c:v>
                </c:pt>
                <c:pt idx="3">
                  <c:v>69.87</c:v>
                </c:pt>
                <c:pt idx="4">
                  <c:v>74.3</c:v>
                </c:pt>
              </c:numCache>
            </c:numRef>
          </c:val>
          <c:smooth val="0"/>
          <c:extLst xmlns:c16r2="http://schemas.microsoft.com/office/drawing/2015/06/chart">
            <c:ext xmlns:c16="http://schemas.microsoft.com/office/drawing/2014/chart" uri="{C3380CC4-5D6E-409C-BE32-E72D297353CC}">
              <c16:uniqueId val="{00000001-BAB5-4198-A4A5-D7D126FC158E}"/>
            </c:ext>
          </c:extLst>
        </c:ser>
        <c:dLbls>
          <c:showLegendKey val="0"/>
          <c:showVal val="0"/>
          <c:showCatName val="0"/>
          <c:showSerName val="0"/>
          <c:showPercent val="0"/>
          <c:showBubbleSize val="0"/>
        </c:dLbls>
        <c:marker val="1"/>
        <c:smooth val="0"/>
        <c:axId val="37880960"/>
        <c:axId val="37882880"/>
      </c:lineChart>
      <c:dateAx>
        <c:axId val="37880960"/>
        <c:scaling>
          <c:orientation val="minMax"/>
        </c:scaling>
        <c:delete val="1"/>
        <c:axPos val="b"/>
        <c:numFmt formatCode="ge" sourceLinked="1"/>
        <c:majorTickMark val="none"/>
        <c:minorTickMark val="none"/>
        <c:tickLblPos val="none"/>
        <c:crossAx val="37882880"/>
        <c:crosses val="autoZero"/>
        <c:auto val="1"/>
        <c:lblOffset val="100"/>
        <c:baseTimeUnit val="years"/>
      </c:dateAx>
      <c:valAx>
        <c:axId val="37882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880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253.73</c:v>
                </c:pt>
                <c:pt idx="1">
                  <c:v>266.48</c:v>
                </c:pt>
                <c:pt idx="2">
                  <c:v>478.43</c:v>
                </c:pt>
                <c:pt idx="3">
                  <c:v>159.57</c:v>
                </c:pt>
                <c:pt idx="4">
                  <c:v>174.89</c:v>
                </c:pt>
              </c:numCache>
            </c:numRef>
          </c:val>
          <c:extLst xmlns:c16r2="http://schemas.microsoft.com/office/drawing/2015/06/chart">
            <c:ext xmlns:c16="http://schemas.microsoft.com/office/drawing/2014/chart" uri="{C3380CC4-5D6E-409C-BE32-E72D297353CC}">
              <c16:uniqueId val="{00000000-018D-4CAE-B6F3-00AA8D238FC0}"/>
            </c:ext>
          </c:extLst>
        </c:ser>
        <c:dLbls>
          <c:showLegendKey val="0"/>
          <c:showVal val="0"/>
          <c:showCatName val="0"/>
          <c:showSerName val="0"/>
          <c:showPercent val="0"/>
          <c:showBubbleSize val="0"/>
        </c:dLbls>
        <c:gapWidth val="150"/>
        <c:axId val="37918208"/>
        <c:axId val="3792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299.39</c:v>
                </c:pt>
                <c:pt idx="1">
                  <c:v>320.36</c:v>
                </c:pt>
                <c:pt idx="2">
                  <c:v>332.02</c:v>
                </c:pt>
                <c:pt idx="3">
                  <c:v>234.96</c:v>
                </c:pt>
                <c:pt idx="4">
                  <c:v>221.81</c:v>
                </c:pt>
              </c:numCache>
            </c:numRef>
          </c:val>
          <c:smooth val="0"/>
          <c:extLst xmlns:c16r2="http://schemas.microsoft.com/office/drawing/2015/06/chart">
            <c:ext xmlns:c16="http://schemas.microsoft.com/office/drawing/2014/chart" uri="{C3380CC4-5D6E-409C-BE32-E72D297353CC}">
              <c16:uniqueId val="{00000001-018D-4CAE-B6F3-00AA8D238FC0}"/>
            </c:ext>
          </c:extLst>
        </c:ser>
        <c:dLbls>
          <c:showLegendKey val="0"/>
          <c:showVal val="0"/>
          <c:showCatName val="0"/>
          <c:showSerName val="0"/>
          <c:showPercent val="0"/>
          <c:showBubbleSize val="0"/>
        </c:dLbls>
        <c:marker val="1"/>
        <c:smooth val="0"/>
        <c:axId val="37918208"/>
        <c:axId val="37920128"/>
      </c:lineChart>
      <c:dateAx>
        <c:axId val="37918208"/>
        <c:scaling>
          <c:orientation val="minMax"/>
        </c:scaling>
        <c:delete val="1"/>
        <c:axPos val="b"/>
        <c:numFmt formatCode="ge" sourceLinked="1"/>
        <c:majorTickMark val="none"/>
        <c:minorTickMark val="none"/>
        <c:tickLblPos val="none"/>
        <c:crossAx val="37920128"/>
        <c:crosses val="autoZero"/>
        <c:auto val="1"/>
        <c:lblOffset val="100"/>
        <c:baseTimeUnit val="years"/>
      </c:dateAx>
      <c:valAx>
        <c:axId val="3792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918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【1,225.44】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【215.23】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view="pageBreakPreview" zoomScale="80" zoomScaleNormal="100" zoomScaleSheetLayoutView="80" workbookViewId="0">
      <selection activeCell="B2" sqref="B2:BZ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4" t="str">
        <f>データ!H6</f>
        <v>福島県　檜枝岐村</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2" t="s">
        <v>1</v>
      </c>
      <c r="C7" s="62"/>
      <c r="D7" s="62"/>
      <c r="E7" s="62"/>
      <c r="F7" s="62"/>
      <c r="G7" s="62"/>
      <c r="H7" s="62"/>
      <c r="I7" s="62" t="s">
        <v>2</v>
      </c>
      <c r="J7" s="62"/>
      <c r="K7" s="62"/>
      <c r="L7" s="62"/>
      <c r="M7" s="62"/>
      <c r="N7" s="62"/>
      <c r="O7" s="62"/>
      <c r="P7" s="62" t="s">
        <v>3</v>
      </c>
      <c r="Q7" s="62"/>
      <c r="R7" s="62"/>
      <c r="S7" s="62"/>
      <c r="T7" s="62"/>
      <c r="U7" s="62"/>
      <c r="V7" s="62"/>
      <c r="W7" s="62" t="s">
        <v>4</v>
      </c>
      <c r="X7" s="62"/>
      <c r="Y7" s="62"/>
      <c r="Z7" s="62"/>
      <c r="AA7" s="62"/>
      <c r="AB7" s="62"/>
      <c r="AC7" s="62"/>
      <c r="AD7" s="62" t="s">
        <v>5</v>
      </c>
      <c r="AE7" s="62"/>
      <c r="AF7" s="62"/>
      <c r="AG7" s="62"/>
      <c r="AH7" s="62"/>
      <c r="AI7" s="62"/>
      <c r="AJ7" s="62"/>
      <c r="AK7" s="3"/>
      <c r="AL7" s="62" t="s">
        <v>6</v>
      </c>
      <c r="AM7" s="62"/>
      <c r="AN7" s="62"/>
      <c r="AO7" s="62"/>
      <c r="AP7" s="62"/>
      <c r="AQ7" s="62"/>
      <c r="AR7" s="62"/>
      <c r="AS7" s="62"/>
      <c r="AT7" s="62" t="s">
        <v>7</v>
      </c>
      <c r="AU7" s="62"/>
      <c r="AV7" s="62"/>
      <c r="AW7" s="62"/>
      <c r="AX7" s="62"/>
      <c r="AY7" s="62"/>
      <c r="AZ7" s="62"/>
      <c r="BA7" s="62"/>
      <c r="BB7" s="62" t="s">
        <v>8</v>
      </c>
      <c r="BC7" s="62"/>
      <c r="BD7" s="62"/>
      <c r="BE7" s="62"/>
      <c r="BF7" s="62"/>
      <c r="BG7" s="62"/>
      <c r="BH7" s="62"/>
      <c r="BI7" s="62"/>
      <c r="BJ7" s="3"/>
      <c r="BK7" s="3"/>
      <c r="BL7" s="4" t="s">
        <v>9</v>
      </c>
      <c r="BM7" s="5"/>
      <c r="BN7" s="5"/>
      <c r="BO7" s="5"/>
      <c r="BP7" s="5"/>
      <c r="BQ7" s="5"/>
      <c r="BR7" s="5"/>
      <c r="BS7" s="5"/>
      <c r="BT7" s="5"/>
      <c r="BU7" s="5"/>
      <c r="BV7" s="5"/>
      <c r="BW7" s="5"/>
      <c r="BX7" s="5"/>
      <c r="BY7" s="6"/>
    </row>
    <row r="8" spans="1:78" ht="18.75" customHeight="1">
      <c r="A8" s="2"/>
      <c r="B8" s="71" t="str">
        <f>データ!I6</f>
        <v>法非適用</v>
      </c>
      <c r="C8" s="71"/>
      <c r="D8" s="71"/>
      <c r="E8" s="71"/>
      <c r="F8" s="71"/>
      <c r="G8" s="71"/>
      <c r="H8" s="71"/>
      <c r="I8" s="71" t="str">
        <f>データ!J6</f>
        <v>下水道事業</v>
      </c>
      <c r="J8" s="71"/>
      <c r="K8" s="71"/>
      <c r="L8" s="71"/>
      <c r="M8" s="71"/>
      <c r="N8" s="71"/>
      <c r="O8" s="71"/>
      <c r="P8" s="71" t="str">
        <f>データ!K6</f>
        <v>特定環境保全公共下水道</v>
      </c>
      <c r="Q8" s="71"/>
      <c r="R8" s="71"/>
      <c r="S8" s="71"/>
      <c r="T8" s="71"/>
      <c r="U8" s="71"/>
      <c r="V8" s="71"/>
      <c r="W8" s="71" t="str">
        <f>データ!L6</f>
        <v>D2</v>
      </c>
      <c r="X8" s="71"/>
      <c r="Y8" s="71"/>
      <c r="Z8" s="71"/>
      <c r="AA8" s="71"/>
      <c r="AB8" s="71"/>
      <c r="AC8" s="71"/>
      <c r="AD8" s="72" t="str">
        <f>データ!$M$6</f>
        <v>非設置</v>
      </c>
      <c r="AE8" s="72"/>
      <c r="AF8" s="72"/>
      <c r="AG8" s="72"/>
      <c r="AH8" s="72"/>
      <c r="AI8" s="72"/>
      <c r="AJ8" s="72"/>
      <c r="AK8" s="3"/>
      <c r="AL8" s="66">
        <f>データ!S6</f>
        <v>576</v>
      </c>
      <c r="AM8" s="66"/>
      <c r="AN8" s="66"/>
      <c r="AO8" s="66"/>
      <c r="AP8" s="66"/>
      <c r="AQ8" s="66"/>
      <c r="AR8" s="66"/>
      <c r="AS8" s="66"/>
      <c r="AT8" s="65">
        <f>データ!T6</f>
        <v>390.46</v>
      </c>
      <c r="AU8" s="65"/>
      <c r="AV8" s="65"/>
      <c r="AW8" s="65"/>
      <c r="AX8" s="65"/>
      <c r="AY8" s="65"/>
      <c r="AZ8" s="65"/>
      <c r="BA8" s="65"/>
      <c r="BB8" s="65">
        <f>データ!U6</f>
        <v>1.48</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c r="A9" s="2"/>
      <c r="B9" s="62" t="s">
        <v>12</v>
      </c>
      <c r="C9" s="62"/>
      <c r="D9" s="62"/>
      <c r="E9" s="62"/>
      <c r="F9" s="62"/>
      <c r="G9" s="62"/>
      <c r="H9" s="62"/>
      <c r="I9" s="62" t="s">
        <v>13</v>
      </c>
      <c r="J9" s="62"/>
      <c r="K9" s="62"/>
      <c r="L9" s="62"/>
      <c r="M9" s="62"/>
      <c r="N9" s="62"/>
      <c r="O9" s="62"/>
      <c r="P9" s="62" t="s">
        <v>14</v>
      </c>
      <c r="Q9" s="62"/>
      <c r="R9" s="62"/>
      <c r="S9" s="62"/>
      <c r="T9" s="62"/>
      <c r="U9" s="62"/>
      <c r="V9" s="62"/>
      <c r="W9" s="62" t="s">
        <v>15</v>
      </c>
      <c r="X9" s="62"/>
      <c r="Y9" s="62"/>
      <c r="Z9" s="62"/>
      <c r="AA9" s="62"/>
      <c r="AB9" s="62"/>
      <c r="AC9" s="62"/>
      <c r="AD9" s="62" t="s">
        <v>16</v>
      </c>
      <c r="AE9" s="62"/>
      <c r="AF9" s="62"/>
      <c r="AG9" s="62"/>
      <c r="AH9" s="62"/>
      <c r="AI9" s="62"/>
      <c r="AJ9" s="62"/>
      <c r="AK9" s="3"/>
      <c r="AL9" s="62" t="s">
        <v>17</v>
      </c>
      <c r="AM9" s="62"/>
      <c r="AN9" s="62"/>
      <c r="AO9" s="62"/>
      <c r="AP9" s="62"/>
      <c r="AQ9" s="62"/>
      <c r="AR9" s="62"/>
      <c r="AS9" s="62"/>
      <c r="AT9" s="62" t="s">
        <v>18</v>
      </c>
      <c r="AU9" s="62"/>
      <c r="AV9" s="62"/>
      <c r="AW9" s="62"/>
      <c r="AX9" s="62"/>
      <c r="AY9" s="62"/>
      <c r="AZ9" s="62"/>
      <c r="BA9" s="62"/>
      <c r="BB9" s="62" t="s">
        <v>19</v>
      </c>
      <c r="BC9" s="62"/>
      <c r="BD9" s="62"/>
      <c r="BE9" s="62"/>
      <c r="BF9" s="62"/>
      <c r="BG9" s="62"/>
      <c r="BH9" s="62"/>
      <c r="BI9" s="62"/>
      <c r="BJ9" s="3"/>
      <c r="BK9" s="3"/>
      <c r="BL9" s="63" t="s">
        <v>20</v>
      </c>
      <c r="BM9" s="64"/>
      <c r="BN9" s="10" t="s">
        <v>21</v>
      </c>
      <c r="BO9" s="11"/>
      <c r="BP9" s="11"/>
      <c r="BQ9" s="11"/>
      <c r="BR9" s="11"/>
      <c r="BS9" s="11"/>
      <c r="BT9" s="11"/>
      <c r="BU9" s="11"/>
      <c r="BV9" s="11"/>
      <c r="BW9" s="11"/>
      <c r="BX9" s="11"/>
      <c r="BY9" s="12"/>
    </row>
    <row r="10" spans="1:78" ht="18.75" customHeight="1">
      <c r="A10" s="2"/>
      <c r="B10" s="65" t="str">
        <f>データ!N6</f>
        <v>-</v>
      </c>
      <c r="C10" s="65"/>
      <c r="D10" s="65"/>
      <c r="E10" s="65"/>
      <c r="F10" s="65"/>
      <c r="G10" s="65"/>
      <c r="H10" s="65"/>
      <c r="I10" s="65" t="str">
        <f>データ!O6</f>
        <v>該当数値なし</v>
      </c>
      <c r="J10" s="65"/>
      <c r="K10" s="65"/>
      <c r="L10" s="65"/>
      <c r="M10" s="65"/>
      <c r="N10" s="65"/>
      <c r="O10" s="65"/>
      <c r="P10" s="65">
        <f>データ!P6</f>
        <v>100</v>
      </c>
      <c r="Q10" s="65"/>
      <c r="R10" s="65"/>
      <c r="S10" s="65"/>
      <c r="T10" s="65"/>
      <c r="U10" s="65"/>
      <c r="V10" s="65"/>
      <c r="W10" s="65">
        <f>データ!Q6</f>
        <v>57.28</v>
      </c>
      <c r="X10" s="65"/>
      <c r="Y10" s="65"/>
      <c r="Z10" s="65"/>
      <c r="AA10" s="65"/>
      <c r="AB10" s="65"/>
      <c r="AC10" s="65"/>
      <c r="AD10" s="66">
        <f>データ!R6</f>
        <v>1050</v>
      </c>
      <c r="AE10" s="66"/>
      <c r="AF10" s="66"/>
      <c r="AG10" s="66"/>
      <c r="AH10" s="66"/>
      <c r="AI10" s="66"/>
      <c r="AJ10" s="66"/>
      <c r="AK10" s="2"/>
      <c r="AL10" s="66">
        <f>データ!V6</f>
        <v>571</v>
      </c>
      <c r="AM10" s="66"/>
      <c r="AN10" s="66"/>
      <c r="AO10" s="66"/>
      <c r="AP10" s="66"/>
      <c r="AQ10" s="66"/>
      <c r="AR10" s="66"/>
      <c r="AS10" s="66"/>
      <c r="AT10" s="65">
        <f>データ!W6</f>
        <v>0.27</v>
      </c>
      <c r="AU10" s="65"/>
      <c r="AV10" s="65"/>
      <c r="AW10" s="65"/>
      <c r="AX10" s="65"/>
      <c r="AY10" s="65"/>
      <c r="AZ10" s="65"/>
      <c r="BA10" s="65"/>
      <c r="BB10" s="65">
        <f>データ!X6</f>
        <v>2114.81</v>
      </c>
      <c r="BC10" s="65"/>
      <c r="BD10" s="65"/>
      <c r="BE10" s="65"/>
      <c r="BF10" s="65"/>
      <c r="BG10" s="65"/>
      <c r="BH10" s="65"/>
      <c r="BI10" s="65"/>
      <c r="BJ10" s="2"/>
      <c r="BK10" s="2"/>
      <c r="BL10" s="67" t="s">
        <v>22</v>
      </c>
      <c r="BM10" s="68"/>
      <c r="BN10" s="13" t="s">
        <v>23</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1" t="s">
        <v>26</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123</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122</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124</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41</v>
      </c>
    </row>
    <row r="84" spans="1:78">
      <c r="C84" s="2" t="s">
        <v>42</v>
      </c>
    </row>
    <row r="85" spans="1:78" hidden="1">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c r="B86" s="25"/>
      <c r="C86" s="25"/>
      <c r="D86" s="25"/>
      <c r="E86" s="25" t="str">
        <f>データ!AI6</f>
        <v/>
      </c>
      <c r="F86" s="25" t="s">
        <v>55</v>
      </c>
      <c r="G86" s="25" t="s">
        <v>55</v>
      </c>
      <c r="H86" s="25" t="str">
        <f>データ!BP6</f>
        <v>【1,225.44】</v>
      </c>
      <c r="I86" s="25" t="str">
        <f>データ!CA6</f>
        <v>【75.58】</v>
      </c>
      <c r="J86" s="25" t="str">
        <f>データ!CL6</f>
        <v>【215.23】</v>
      </c>
      <c r="K86" s="25" t="str">
        <f>データ!CW6</f>
        <v>【42.66】</v>
      </c>
      <c r="L86" s="25" t="str">
        <f>データ!DH6</f>
        <v>【82.67】</v>
      </c>
      <c r="M86" s="25" t="s">
        <v>55</v>
      </c>
      <c r="N86" s="25" t="s">
        <v>56</v>
      </c>
      <c r="O86" s="25" t="str">
        <f>データ!EO6</f>
        <v>【0.10】</v>
      </c>
    </row>
  </sheetData>
  <sheetProtection algorithmName="SHA-512" hashValue="imB/Pj2eO6L6S4l18SjSyHVTdVVvjCrvvTZxFtV2pzckqBz6FbMqOkbu/VtqsQYS0jBVHptMsRQh5oKyvcEEzw==" saltValue="YVBKuw6QdDwsFzgE0ImWBQ=="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2" max="144" width="11.875" customWidth="1"/>
  </cols>
  <sheetData>
    <row r="1" spans="1:14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36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c r="A4" s="27" t="s">
        <v>68</v>
      </c>
      <c r="B4" s="29"/>
      <c r="C4" s="29"/>
      <c r="D4" s="29"/>
      <c r="E4" s="29"/>
      <c r="F4" s="29"/>
      <c r="G4" s="29"/>
      <c r="H4" s="79"/>
      <c r="I4" s="80"/>
      <c r="J4" s="80"/>
      <c r="K4" s="80"/>
      <c r="L4" s="80"/>
      <c r="M4" s="80"/>
      <c r="N4" s="80"/>
      <c r="O4" s="80"/>
      <c r="P4" s="80"/>
      <c r="Q4" s="80"/>
      <c r="R4" s="80"/>
      <c r="S4" s="80"/>
      <c r="T4" s="80"/>
      <c r="U4" s="80"/>
      <c r="V4" s="80"/>
      <c r="W4" s="80"/>
      <c r="X4" s="81"/>
      <c r="Y4" s="75" t="s">
        <v>69</v>
      </c>
      <c r="Z4" s="75"/>
      <c r="AA4" s="75"/>
      <c r="AB4" s="75"/>
      <c r="AC4" s="75"/>
      <c r="AD4" s="75"/>
      <c r="AE4" s="75"/>
      <c r="AF4" s="75"/>
      <c r="AG4" s="75"/>
      <c r="AH4" s="75"/>
      <c r="AI4" s="75"/>
      <c r="AJ4" s="75" t="s">
        <v>70</v>
      </c>
      <c r="AK4" s="75"/>
      <c r="AL4" s="75"/>
      <c r="AM4" s="75"/>
      <c r="AN4" s="75"/>
      <c r="AO4" s="75"/>
      <c r="AP4" s="75"/>
      <c r="AQ4" s="75"/>
      <c r="AR4" s="75"/>
      <c r="AS4" s="75"/>
      <c r="AT4" s="75"/>
      <c r="AU4" s="75" t="s">
        <v>71</v>
      </c>
      <c r="AV4" s="75"/>
      <c r="AW4" s="75"/>
      <c r="AX4" s="75"/>
      <c r="AY4" s="75"/>
      <c r="AZ4" s="75"/>
      <c r="BA4" s="75"/>
      <c r="BB4" s="75"/>
      <c r="BC4" s="75"/>
      <c r="BD4" s="75"/>
      <c r="BE4" s="75"/>
      <c r="BF4" s="75" t="s">
        <v>72</v>
      </c>
      <c r="BG4" s="75"/>
      <c r="BH4" s="75"/>
      <c r="BI4" s="75"/>
      <c r="BJ4" s="75"/>
      <c r="BK4" s="75"/>
      <c r="BL4" s="75"/>
      <c r="BM4" s="75"/>
      <c r="BN4" s="75"/>
      <c r="BO4" s="75"/>
      <c r="BP4" s="75"/>
      <c r="BQ4" s="75" t="s">
        <v>73</v>
      </c>
      <c r="BR4" s="75"/>
      <c r="BS4" s="75"/>
      <c r="BT4" s="75"/>
      <c r="BU4" s="75"/>
      <c r="BV4" s="75"/>
      <c r="BW4" s="75"/>
      <c r="BX4" s="75"/>
      <c r="BY4" s="75"/>
      <c r="BZ4" s="75"/>
      <c r="CA4" s="75"/>
      <c r="CB4" s="75" t="s">
        <v>74</v>
      </c>
      <c r="CC4" s="75"/>
      <c r="CD4" s="75"/>
      <c r="CE4" s="75"/>
      <c r="CF4" s="75"/>
      <c r="CG4" s="75"/>
      <c r="CH4" s="75"/>
      <c r="CI4" s="75"/>
      <c r="CJ4" s="75"/>
      <c r="CK4" s="75"/>
      <c r="CL4" s="75"/>
      <c r="CM4" s="75" t="s">
        <v>75</v>
      </c>
      <c r="CN4" s="75"/>
      <c r="CO4" s="75"/>
      <c r="CP4" s="75"/>
      <c r="CQ4" s="75"/>
      <c r="CR4" s="75"/>
      <c r="CS4" s="75"/>
      <c r="CT4" s="75"/>
      <c r="CU4" s="75"/>
      <c r="CV4" s="75"/>
      <c r="CW4" s="75"/>
      <c r="CX4" s="75" t="s">
        <v>76</v>
      </c>
      <c r="CY4" s="75"/>
      <c r="CZ4" s="75"/>
      <c r="DA4" s="75"/>
      <c r="DB4" s="75"/>
      <c r="DC4" s="75"/>
      <c r="DD4" s="75"/>
      <c r="DE4" s="75"/>
      <c r="DF4" s="75"/>
      <c r="DG4" s="75"/>
      <c r="DH4" s="75"/>
      <c r="DI4" s="75" t="s">
        <v>77</v>
      </c>
      <c r="DJ4" s="75"/>
      <c r="DK4" s="75"/>
      <c r="DL4" s="75"/>
      <c r="DM4" s="75"/>
      <c r="DN4" s="75"/>
      <c r="DO4" s="75"/>
      <c r="DP4" s="75"/>
      <c r="DQ4" s="75"/>
      <c r="DR4" s="75"/>
      <c r="DS4" s="75"/>
      <c r="DT4" s="75" t="s">
        <v>78</v>
      </c>
      <c r="DU4" s="75"/>
      <c r="DV4" s="75"/>
      <c r="DW4" s="75"/>
      <c r="DX4" s="75"/>
      <c r="DY4" s="75"/>
      <c r="DZ4" s="75"/>
      <c r="EA4" s="75"/>
      <c r="EB4" s="75"/>
      <c r="EC4" s="75"/>
      <c r="ED4" s="75"/>
      <c r="EE4" s="75" t="s">
        <v>79</v>
      </c>
      <c r="EF4" s="75"/>
      <c r="EG4" s="75"/>
      <c r="EH4" s="75"/>
      <c r="EI4" s="75"/>
      <c r="EJ4" s="75"/>
      <c r="EK4" s="75"/>
      <c r="EL4" s="75"/>
      <c r="EM4" s="75"/>
      <c r="EN4" s="75"/>
      <c r="EO4" s="75"/>
    </row>
    <row r="5" spans="1:145">
      <c r="A5" s="27" t="s">
        <v>80</v>
      </c>
      <c r="B5" s="30"/>
      <c r="C5" s="30"/>
      <c r="D5" s="30"/>
      <c r="E5" s="30"/>
      <c r="F5" s="30"/>
      <c r="G5" s="30"/>
      <c r="H5" s="31" t="s">
        <v>81</v>
      </c>
      <c r="I5" s="31" t="s">
        <v>82</v>
      </c>
      <c r="J5" s="31" t="s">
        <v>83</v>
      </c>
      <c r="K5" s="31" t="s">
        <v>84</v>
      </c>
      <c r="L5" s="31" t="s">
        <v>85</v>
      </c>
      <c r="M5" s="31" t="s">
        <v>5</v>
      </c>
      <c r="N5" s="31" t="s">
        <v>86</v>
      </c>
      <c r="O5" s="31" t="s">
        <v>87</v>
      </c>
      <c r="P5" s="31" t="s">
        <v>88</v>
      </c>
      <c r="Q5" s="31" t="s">
        <v>89</v>
      </c>
      <c r="R5" s="31" t="s">
        <v>90</v>
      </c>
      <c r="S5" s="31" t="s">
        <v>91</v>
      </c>
      <c r="T5" s="31" t="s">
        <v>92</v>
      </c>
      <c r="U5" s="31" t="s">
        <v>93</v>
      </c>
      <c r="V5" s="31" t="s">
        <v>94</v>
      </c>
      <c r="W5" s="31" t="s">
        <v>95</v>
      </c>
      <c r="X5" s="31" t="s">
        <v>96</v>
      </c>
      <c r="Y5" s="31" t="s">
        <v>97</v>
      </c>
      <c r="Z5" s="31" t="s">
        <v>98</v>
      </c>
      <c r="AA5" s="31" t="s">
        <v>99</v>
      </c>
      <c r="AB5" s="31" t="s">
        <v>100</v>
      </c>
      <c r="AC5" s="31" t="s">
        <v>101</v>
      </c>
      <c r="AD5" s="31" t="s">
        <v>102</v>
      </c>
      <c r="AE5" s="31" t="s">
        <v>103</v>
      </c>
      <c r="AF5" s="31" t="s">
        <v>104</v>
      </c>
      <c r="AG5" s="31" t="s">
        <v>105</v>
      </c>
      <c r="AH5" s="31" t="s">
        <v>106</v>
      </c>
      <c r="AI5" s="31" t="s">
        <v>43</v>
      </c>
      <c r="AJ5" s="31" t="s">
        <v>97</v>
      </c>
      <c r="AK5" s="31" t="s">
        <v>98</v>
      </c>
      <c r="AL5" s="31" t="s">
        <v>99</v>
      </c>
      <c r="AM5" s="31" t="s">
        <v>100</v>
      </c>
      <c r="AN5" s="31" t="s">
        <v>101</v>
      </c>
      <c r="AO5" s="31" t="s">
        <v>102</v>
      </c>
      <c r="AP5" s="31" t="s">
        <v>103</v>
      </c>
      <c r="AQ5" s="31" t="s">
        <v>104</v>
      </c>
      <c r="AR5" s="31" t="s">
        <v>105</v>
      </c>
      <c r="AS5" s="31" t="s">
        <v>106</v>
      </c>
      <c r="AT5" s="31" t="s">
        <v>107</v>
      </c>
      <c r="AU5" s="31" t="s">
        <v>97</v>
      </c>
      <c r="AV5" s="31" t="s">
        <v>98</v>
      </c>
      <c r="AW5" s="31" t="s">
        <v>99</v>
      </c>
      <c r="AX5" s="31" t="s">
        <v>100</v>
      </c>
      <c r="AY5" s="31" t="s">
        <v>101</v>
      </c>
      <c r="AZ5" s="31" t="s">
        <v>102</v>
      </c>
      <c r="BA5" s="31" t="s">
        <v>103</v>
      </c>
      <c r="BB5" s="31" t="s">
        <v>104</v>
      </c>
      <c r="BC5" s="31" t="s">
        <v>105</v>
      </c>
      <c r="BD5" s="31" t="s">
        <v>106</v>
      </c>
      <c r="BE5" s="31" t="s">
        <v>107</v>
      </c>
      <c r="BF5" s="31" t="s">
        <v>97</v>
      </c>
      <c r="BG5" s="31" t="s">
        <v>98</v>
      </c>
      <c r="BH5" s="31" t="s">
        <v>99</v>
      </c>
      <c r="BI5" s="31" t="s">
        <v>100</v>
      </c>
      <c r="BJ5" s="31" t="s">
        <v>101</v>
      </c>
      <c r="BK5" s="31" t="s">
        <v>102</v>
      </c>
      <c r="BL5" s="31" t="s">
        <v>103</v>
      </c>
      <c r="BM5" s="31" t="s">
        <v>104</v>
      </c>
      <c r="BN5" s="31" t="s">
        <v>105</v>
      </c>
      <c r="BO5" s="31" t="s">
        <v>106</v>
      </c>
      <c r="BP5" s="31" t="s">
        <v>107</v>
      </c>
      <c r="BQ5" s="31" t="s">
        <v>97</v>
      </c>
      <c r="BR5" s="31" t="s">
        <v>98</v>
      </c>
      <c r="BS5" s="31" t="s">
        <v>99</v>
      </c>
      <c r="BT5" s="31" t="s">
        <v>100</v>
      </c>
      <c r="BU5" s="31" t="s">
        <v>101</v>
      </c>
      <c r="BV5" s="31" t="s">
        <v>102</v>
      </c>
      <c r="BW5" s="31" t="s">
        <v>103</v>
      </c>
      <c r="BX5" s="31" t="s">
        <v>104</v>
      </c>
      <c r="BY5" s="31" t="s">
        <v>105</v>
      </c>
      <c r="BZ5" s="31" t="s">
        <v>106</v>
      </c>
      <c r="CA5" s="31" t="s">
        <v>107</v>
      </c>
      <c r="CB5" s="31" t="s">
        <v>97</v>
      </c>
      <c r="CC5" s="31" t="s">
        <v>98</v>
      </c>
      <c r="CD5" s="31" t="s">
        <v>99</v>
      </c>
      <c r="CE5" s="31" t="s">
        <v>100</v>
      </c>
      <c r="CF5" s="31" t="s">
        <v>101</v>
      </c>
      <c r="CG5" s="31" t="s">
        <v>102</v>
      </c>
      <c r="CH5" s="31" t="s">
        <v>103</v>
      </c>
      <c r="CI5" s="31" t="s">
        <v>104</v>
      </c>
      <c r="CJ5" s="31" t="s">
        <v>105</v>
      </c>
      <c r="CK5" s="31" t="s">
        <v>106</v>
      </c>
      <c r="CL5" s="31" t="s">
        <v>107</v>
      </c>
      <c r="CM5" s="31" t="s">
        <v>97</v>
      </c>
      <c r="CN5" s="31" t="s">
        <v>98</v>
      </c>
      <c r="CO5" s="31" t="s">
        <v>99</v>
      </c>
      <c r="CP5" s="31" t="s">
        <v>100</v>
      </c>
      <c r="CQ5" s="31" t="s">
        <v>101</v>
      </c>
      <c r="CR5" s="31" t="s">
        <v>102</v>
      </c>
      <c r="CS5" s="31" t="s">
        <v>103</v>
      </c>
      <c r="CT5" s="31" t="s">
        <v>104</v>
      </c>
      <c r="CU5" s="31" t="s">
        <v>105</v>
      </c>
      <c r="CV5" s="31" t="s">
        <v>106</v>
      </c>
      <c r="CW5" s="31" t="s">
        <v>107</v>
      </c>
      <c r="CX5" s="31" t="s">
        <v>97</v>
      </c>
      <c r="CY5" s="31" t="s">
        <v>98</v>
      </c>
      <c r="CZ5" s="31" t="s">
        <v>99</v>
      </c>
      <c r="DA5" s="31" t="s">
        <v>100</v>
      </c>
      <c r="DB5" s="31" t="s">
        <v>101</v>
      </c>
      <c r="DC5" s="31" t="s">
        <v>102</v>
      </c>
      <c r="DD5" s="31" t="s">
        <v>103</v>
      </c>
      <c r="DE5" s="31" t="s">
        <v>104</v>
      </c>
      <c r="DF5" s="31" t="s">
        <v>105</v>
      </c>
      <c r="DG5" s="31" t="s">
        <v>106</v>
      </c>
      <c r="DH5" s="31" t="s">
        <v>107</v>
      </c>
      <c r="DI5" s="31" t="s">
        <v>97</v>
      </c>
      <c r="DJ5" s="31" t="s">
        <v>98</v>
      </c>
      <c r="DK5" s="31" t="s">
        <v>99</v>
      </c>
      <c r="DL5" s="31" t="s">
        <v>100</v>
      </c>
      <c r="DM5" s="31" t="s">
        <v>101</v>
      </c>
      <c r="DN5" s="31" t="s">
        <v>102</v>
      </c>
      <c r="DO5" s="31" t="s">
        <v>103</v>
      </c>
      <c r="DP5" s="31" t="s">
        <v>104</v>
      </c>
      <c r="DQ5" s="31" t="s">
        <v>105</v>
      </c>
      <c r="DR5" s="31" t="s">
        <v>106</v>
      </c>
      <c r="DS5" s="31" t="s">
        <v>107</v>
      </c>
      <c r="DT5" s="31" t="s">
        <v>97</v>
      </c>
      <c r="DU5" s="31" t="s">
        <v>98</v>
      </c>
      <c r="DV5" s="31" t="s">
        <v>99</v>
      </c>
      <c r="DW5" s="31" t="s">
        <v>100</v>
      </c>
      <c r="DX5" s="31" t="s">
        <v>101</v>
      </c>
      <c r="DY5" s="31" t="s">
        <v>102</v>
      </c>
      <c r="DZ5" s="31" t="s">
        <v>103</v>
      </c>
      <c r="EA5" s="31" t="s">
        <v>104</v>
      </c>
      <c r="EB5" s="31" t="s">
        <v>105</v>
      </c>
      <c r="EC5" s="31" t="s">
        <v>106</v>
      </c>
      <c r="ED5" s="31" t="s">
        <v>107</v>
      </c>
      <c r="EE5" s="31" t="s">
        <v>97</v>
      </c>
      <c r="EF5" s="31" t="s">
        <v>98</v>
      </c>
      <c r="EG5" s="31" t="s">
        <v>99</v>
      </c>
      <c r="EH5" s="31" t="s">
        <v>100</v>
      </c>
      <c r="EI5" s="31" t="s">
        <v>101</v>
      </c>
      <c r="EJ5" s="31" t="s">
        <v>102</v>
      </c>
      <c r="EK5" s="31" t="s">
        <v>103</v>
      </c>
      <c r="EL5" s="31" t="s">
        <v>104</v>
      </c>
      <c r="EM5" s="31" t="s">
        <v>105</v>
      </c>
      <c r="EN5" s="31" t="s">
        <v>106</v>
      </c>
      <c r="EO5" s="31" t="s">
        <v>107</v>
      </c>
    </row>
    <row r="6" spans="1:145" s="35" customFormat="1">
      <c r="A6" s="27" t="s">
        <v>108</v>
      </c>
      <c r="B6" s="32">
        <f>B7</f>
        <v>2017</v>
      </c>
      <c r="C6" s="32">
        <f t="shared" ref="C6:X6" si="3">C7</f>
        <v>73644</v>
      </c>
      <c r="D6" s="32">
        <f t="shared" si="3"/>
        <v>47</v>
      </c>
      <c r="E6" s="32">
        <f t="shared" si="3"/>
        <v>17</v>
      </c>
      <c r="F6" s="32">
        <f t="shared" si="3"/>
        <v>4</v>
      </c>
      <c r="G6" s="32">
        <f t="shared" si="3"/>
        <v>0</v>
      </c>
      <c r="H6" s="32" t="str">
        <f t="shared" si="3"/>
        <v>福島県　檜枝岐村</v>
      </c>
      <c r="I6" s="32" t="str">
        <f t="shared" si="3"/>
        <v>法非適用</v>
      </c>
      <c r="J6" s="32" t="str">
        <f t="shared" si="3"/>
        <v>下水道事業</v>
      </c>
      <c r="K6" s="32" t="str">
        <f t="shared" si="3"/>
        <v>特定環境保全公共下水道</v>
      </c>
      <c r="L6" s="32" t="str">
        <f t="shared" si="3"/>
        <v>D2</v>
      </c>
      <c r="M6" s="32" t="str">
        <f t="shared" si="3"/>
        <v>非設置</v>
      </c>
      <c r="N6" s="33" t="str">
        <f t="shared" si="3"/>
        <v>-</v>
      </c>
      <c r="O6" s="33" t="str">
        <f t="shared" si="3"/>
        <v>該当数値なし</v>
      </c>
      <c r="P6" s="33">
        <f t="shared" si="3"/>
        <v>100</v>
      </c>
      <c r="Q6" s="33">
        <f t="shared" si="3"/>
        <v>57.28</v>
      </c>
      <c r="R6" s="33">
        <f t="shared" si="3"/>
        <v>1050</v>
      </c>
      <c r="S6" s="33">
        <f t="shared" si="3"/>
        <v>576</v>
      </c>
      <c r="T6" s="33">
        <f t="shared" si="3"/>
        <v>390.46</v>
      </c>
      <c r="U6" s="33">
        <f t="shared" si="3"/>
        <v>1.48</v>
      </c>
      <c r="V6" s="33">
        <f t="shared" si="3"/>
        <v>571</v>
      </c>
      <c r="W6" s="33">
        <f t="shared" si="3"/>
        <v>0.27</v>
      </c>
      <c r="X6" s="33">
        <f t="shared" si="3"/>
        <v>2114.81</v>
      </c>
      <c r="Y6" s="34">
        <f>IF(Y7="",NA(),Y7)</f>
        <v>83.79</v>
      </c>
      <c r="Z6" s="34">
        <f t="shared" ref="Z6:AH6" si="4">IF(Z7="",NA(),Z7)</f>
        <v>82.24</v>
      </c>
      <c r="AA6" s="34">
        <f t="shared" si="4"/>
        <v>54.94</v>
      </c>
      <c r="AB6" s="34">
        <f t="shared" si="4"/>
        <v>72.81</v>
      </c>
      <c r="AC6" s="34">
        <f t="shared" si="4"/>
        <v>74.319999999999993</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3">
        <f>IF(BF7="",NA(),BF7)</f>
        <v>0</v>
      </c>
      <c r="BG6" s="33">
        <f t="shared" ref="BG6:BO6" si="7">IF(BG7="",NA(),BG7)</f>
        <v>0</v>
      </c>
      <c r="BH6" s="34">
        <f t="shared" si="7"/>
        <v>1309.7</v>
      </c>
      <c r="BI6" s="33">
        <f t="shared" si="7"/>
        <v>0</v>
      </c>
      <c r="BJ6" s="33">
        <f t="shared" si="7"/>
        <v>0</v>
      </c>
      <c r="BK6" s="34">
        <f t="shared" si="7"/>
        <v>1554.05</v>
      </c>
      <c r="BL6" s="34">
        <f t="shared" si="7"/>
        <v>1671.86</v>
      </c>
      <c r="BM6" s="34">
        <f t="shared" si="7"/>
        <v>1673.47</v>
      </c>
      <c r="BN6" s="34">
        <f t="shared" si="7"/>
        <v>1298.9100000000001</v>
      </c>
      <c r="BO6" s="34">
        <f t="shared" si="7"/>
        <v>1243.71</v>
      </c>
      <c r="BP6" s="33" t="str">
        <f>IF(BP7="","",IF(BP7="-","【-】","【"&amp;SUBSTITUTE(TEXT(BP7,"#,##0.00"),"-","△")&amp;"】"))</f>
        <v>【1,225.44】</v>
      </c>
      <c r="BQ6" s="34">
        <f>IF(BQ7="",NA(),BQ7)</f>
        <v>25.2</v>
      </c>
      <c r="BR6" s="34">
        <f t="shared" ref="BR6:BZ6" si="8">IF(BR7="",NA(),BR7)</f>
        <v>24</v>
      </c>
      <c r="BS6" s="34">
        <f t="shared" si="8"/>
        <v>13.52</v>
      </c>
      <c r="BT6" s="34">
        <f t="shared" si="8"/>
        <v>39.950000000000003</v>
      </c>
      <c r="BU6" s="34">
        <f t="shared" si="8"/>
        <v>36.57</v>
      </c>
      <c r="BV6" s="34">
        <f t="shared" si="8"/>
        <v>53.01</v>
      </c>
      <c r="BW6" s="34">
        <f t="shared" si="8"/>
        <v>50.54</v>
      </c>
      <c r="BX6" s="34">
        <f t="shared" si="8"/>
        <v>49.22</v>
      </c>
      <c r="BY6" s="34">
        <f t="shared" si="8"/>
        <v>69.87</v>
      </c>
      <c r="BZ6" s="34">
        <f t="shared" si="8"/>
        <v>74.3</v>
      </c>
      <c r="CA6" s="33" t="str">
        <f>IF(CA7="","",IF(CA7="-","【-】","【"&amp;SUBSTITUTE(TEXT(CA7,"#,##0.00"),"-","△")&amp;"】"))</f>
        <v>【75.58】</v>
      </c>
      <c r="CB6" s="34">
        <f>IF(CB7="",NA(),CB7)</f>
        <v>253.73</v>
      </c>
      <c r="CC6" s="34">
        <f t="shared" ref="CC6:CK6" si="9">IF(CC7="",NA(),CC7)</f>
        <v>266.48</v>
      </c>
      <c r="CD6" s="34">
        <f t="shared" si="9"/>
        <v>478.43</v>
      </c>
      <c r="CE6" s="34">
        <f t="shared" si="9"/>
        <v>159.57</v>
      </c>
      <c r="CF6" s="34">
        <f t="shared" si="9"/>
        <v>174.89</v>
      </c>
      <c r="CG6" s="34">
        <f t="shared" si="9"/>
        <v>299.39</v>
      </c>
      <c r="CH6" s="34">
        <f t="shared" si="9"/>
        <v>320.36</v>
      </c>
      <c r="CI6" s="34">
        <f t="shared" si="9"/>
        <v>332.02</v>
      </c>
      <c r="CJ6" s="34">
        <f t="shared" si="9"/>
        <v>234.96</v>
      </c>
      <c r="CK6" s="34">
        <f t="shared" si="9"/>
        <v>221.81</v>
      </c>
      <c r="CL6" s="33" t="str">
        <f>IF(CL7="","",IF(CL7="-","【-】","【"&amp;SUBSTITUTE(TEXT(CL7,"#,##0.00"),"-","△")&amp;"】"))</f>
        <v>【215.23】</v>
      </c>
      <c r="CM6" s="34">
        <f>IF(CM7="",NA(),CM7)</f>
        <v>29.92</v>
      </c>
      <c r="CN6" s="34">
        <f t="shared" ref="CN6:CV6" si="10">IF(CN7="",NA(),CN7)</f>
        <v>29.92</v>
      </c>
      <c r="CO6" s="34">
        <f t="shared" si="10"/>
        <v>31.58</v>
      </c>
      <c r="CP6" s="34">
        <f t="shared" si="10"/>
        <v>28.25</v>
      </c>
      <c r="CQ6" s="34">
        <f t="shared" si="10"/>
        <v>35.33</v>
      </c>
      <c r="CR6" s="34">
        <f t="shared" si="10"/>
        <v>36.200000000000003</v>
      </c>
      <c r="CS6" s="34">
        <f t="shared" si="10"/>
        <v>34.74</v>
      </c>
      <c r="CT6" s="34">
        <f t="shared" si="10"/>
        <v>36.65</v>
      </c>
      <c r="CU6" s="34">
        <f t="shared" si="10"/>
        <v>42.9</v>
      </c>
      <c r="CV6" s="34">
        <f t="shared" si="10"/>
        <v>43.36</v>
      </c>
      <c r="CW6" s="33" t="str">
        <f>IF(CW7="","",IF(CW7="-","【-】","【"&amp;SUBSTITUTE(TEXT(CW7,"#,##0.00"),"-","△")&amp;"】"))</f>
        <v>【42.66】</v>
      </c>
      <c r="CX6" s="34">
        <f>IF(CX7="",NA(),CX7)</f>
        <v>100</v>
      </c>
      <c r="CY6" s="34">
        <f t="shared" ref="CY6:DG6" si="11">IF(CY7="",NA(),CY7)</f>
        <v>100</v>
      </c>
      <c r="CZ6" s="34">
        <f t="shared" si="11"/>
        <v>100</v>
      </c>
      <c r="DA6" s="34">
        <f t="shared" si="11"/>
        <v>100</v>
      </c>
      <c r="DB6" s="34">
        <f t="shared" si="11"/>
        <v>100</v>
      </c>
      <c r="DC6" s="34">
        <f t="shared" si="11"/>
        <v>71.069999999999993</v>
      </c>
      <c r="DD6" s="34">
        <f t="shared" si="11"/>
        <v>70.14</v>
      </c>
      <c r="DE6" s="34">
        <f t="shared" si="11"/>
        <v>68.83</v>
      </c>
      <c r="DF6" s="34">
        <f t="shared" si="11"/>
        <v>83.5</v>
      </c>
      <c r="DG6" s="34">
        <f t="shared" si="11"/>
        <v>83.06</v>
      </c>
      <c r="DH6" s="33" t="str">
        <f>IF(DH7="","",IF(DH7="-","【-】","【"&amp;SUBSTITUTE(TEXT(DH7,"#,##0.00"),"-","△")&amp;"】"))</f>
        <v>【82.67】</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7.0000000000000007E-2</v>
      </c>
      <c r="EK6" s="34">
        <f t="shared" si="14"/>
        <v>0.08</v>
      </c>
      <c r="EL6" s="34">
        <f t="shared" si="14"/>
        <v>0.26</v>
      </c>
      <c r="EM6" s="34">
        <f t="shared" si="14"/>
        <v>0.09</v>
      </c>
      <c r="EN6" s="34">
        <f t="shared" si="14"/>
        <v>0.09</v>
      </c>
      <c r="EO6" s="33" t="str">
        <f>IF(EO7="","",IF(EO7="-","【-】","【"&amp;SUBSTITUTE(TEXT(EO7,"#,##0.00"),"-","△")&amp;"】"))</f>
        <v>【0.10】</v>
      </c>
    </row>
    <row r="7" spans="1:145" s="35" customFormat="1">
      <c r="A7" s="27"/>
      <c r="B7" s="36">
        <v>2017</v>
      </c>
      <c r="C7" s="36">
        <v>73644</v>
      </c>
      <c r="D7" s="36">
        <v>47</v>
      </c>
      <c r="E7" s="36">
        <v>17</v>
      </c>
      <c r="F7" s="36">
        <v>4</v>
      </c>
      <c r="G7" s="36">
        <v>0</v>
      </c>
      <c r="H7" s="36" t="s">
        <v>109</v>
      </c>
      <c r="I7" s="36" t="s">
        <v>110</v>
      </c>
      <c r="J7" s="36" t="s">
        <v>111</v>
      </c>
      <c r="K7" s="36" t="s">
        <v>112</v>
      </c>
      <c r="L7" s="36" t="s">
        <v>113</v>
      </c>
      <c r="M7" s="36" t="s">
        <v>114</v>
      </c>
      <c r="N7" s="37" t="s">
        <v>115</v>
      </c>
      <c r="O7" s="37" t="s">
        <v>116</v>
      </c>
      <c r="P7" s="37">
        <v>100</v>
      </c>
      <c r="Q7" s="37">
        <v>57.28</v>
      </c>
      <c r="R7" s="37">
        <v>1050</v>
      </c>
      <c r="S7" s="37">
        <v>576</v>
      </c>
      <c r="T7" s="37">
        <v>390.46</v>
      </c>
      <c r="U7" s="37">
        <v>1.48</v>
      </c>
      <c r="V7" s="37">
        <v>571</v>
      </c>
      <c r="W7" s="37">
        <v>0.27</v>
      </c>
      <c r="X7" s="37">
        <v>2114.81</v>
      </c>
      <c r="Y7" s="37">
        <v>83.79</v>
      </c>
      <c r="Z7" s="37">
        <v>82.24</v>
      </c>
      <c r="AA7" s="37">
        <v>54.94</v>
      </c>
      <c r="AB7" s="37">
        <v>72.81</v>
      </c>
      <c r="AC7" s="37">
        <v>74.319999999999993</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0</v>
      </c>
      <c r="BG7" s="37">
        <v>0</v>
      </c>
      <c r="BH7" s="37">
        <v>1309.7</v>
      </c>
      <c r="BI7" s="37">
        <v>0</v>
      </c>
      <c r="BJ7" s="37">
        <v>0</v>
      </c>
      <c r="BK7" s="37">
        <v>1554.05</v>
      </c>
      <c r="BL7" s="37">
        <v>1671.86</v>
      </c>
      <c r="BM7" s="37">
        <v>1673.47</v>
      </c>
      <c r="BN7" s="37">
        <v>1298.9100000000001</v>
      </c>
      <c r="BO7" s="37">
        <v>1243.71</v>
      </c>
      <c r="BP7" s="37">
        <v>1225.44</v>
      </c>
      <c r="BQ7" s="37">
        <v>25.2</v>
      </c>
      <c r="BR7" s="37">
        <v>24</v>
      </c>
      <c r="BS7" s="37">
        <v>13.52</v>
      </c>
      <c r="BT7" s="37">
        <v>39.950000000000003</v>
      </c>
      <c r="BU7" s="37">
        <v>36.57</v>
      </c>
      <c r="BV7" s="37">
        <v>53.01</v>
      </c>
      <c r="BW7" s="37">
        <v>50.54</v>
      </c>
      <c r="BX7" s="37">
        <v>49.22</v>
      </c>
      <c r="BY7" s="37">
        <v>69.87</v>
      </c>
      <c r="BZ7" s="37">
        <v>74.3</v>
      </c>
      <c r="CA7" s="37">
        <v>75.58</v>
      </c>
      <c r="CB7" s="37">
        <v>253.73</v>
      </c>
      <c r="CC7" s="37">
        <v>266.48</v>
      </c>
      <c r="CD7" s="37">
        <v>478.43</v>
      </c>
      <c r="CE7" s="37">
        <v>159.57</v>
      </c>
      <c r="CF7" s="37">
        <v>174.89</v>
      </c>
      <c r="CG7" s="37">
        <v>299.39</v>
      </c>
      <c r="CH7" s="37">
        <v>320.36</v>
      </c>
      <c r="CI7" s="37">
        <v>332.02</v>
      </c>
      <c r="CJ7" s="37">
        <v>234.96</v>
      </c>
      <c r="CK7" s="37">
        <v>221.81</v>
      </c>
      <c r="CL7" s="37">
        <v>215.23</v>
      </c>
      <c r="CM7" s="37">
        <v>29.92</v>
      </c>
      <c r="CN7" s="37">
        <v>29.92</v>
      </c>
      <c r="CO7" s="37">
        <v>31.58</v>
      </c>
      <c r="CP7" s="37">
        <v>28.25</v>
      </c>
      <c r="CQ7" s="37">
        <v>35.33</v>
      </c>
      <c r="CR7" s="37">
        <v>36.200000000000003</v>
      </c>
      <c r="CS7" s="37">
        <v>34.74</v>
      </c>
      <c r="CT7" s="37">
        <v>36.65</v>
      </c>
      <c r="CU7" s="37">
        <v>42.9</v>
      </c>
      <c r="CV7" s="37">
        <v>43.36</v>
      </c>
      <c r="CW7" s="37">
        <v>42.66</v>
      </c>
      <c r="CX7" s="37">
        <v>100</v>
      </c>
      <c r="CY7" s="37">
        <v>100</v>
      </c>
      <c r="CZ7" s="37">
        <v>100</v>
      </c>
      <c r="DA7" s="37">
        <v>100</v>
      </c>
      <c r="DB7" s="37">
        <v>100</v>
      </c>
      <c r="DC7" s="37">
        <v>71.069999999999993</v>
      </c>
      <c r="DD7" s="37">
        <v>70.14</v>
      </c>
      <c r="DE7" s="37">
        <v>68.83</v>
      </c>
      <c r="DF7" s="37">
        <v>83.5</v>
      </c>
      <c r="DG7" s="37">
        <v>83.06</v>
      </c>
      <c r="DH7" s="37">
        <v>82.67</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7.0000000000000007E-2</v>
      </c>
      <c r="EK7" s="37">
        <v>0.08</v>
      </c>
      <c r="EL7" s="37">
        <v>0.26</v>
      </c>
      <c r="EM7" s="37">
        <v>0.09</v>
      </c>
      <c r="EN7" s="37">
        <v>0.09</v>
      </c>
      <c r="EO7" s="37">
        <v>0.1</v>
      </c>
    </row>
    <row r="8" spans="1:14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c r="A9" s="39"/>
      <c r="B9" s="39" t="s">
        <v>117</v>
      </c>
      <c r="C9" s="39" t="s">
        <v>118</v>
      </c>
      <c r="D9" s="39" t="s">
        <v>119</v>
      </c>
      <c r="E9" s="39" t="s">
        <v>120</v>
      </c>
      <c r="F9" s="39" t="s">
        <v>121</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安藤　貴之</cp:lastModifiedBy>
  <cp:lastPrinted>2019-01-29T09:00:55Z</cp:lastPrinted>
  <dcterms:created xsi:type="dcterms:W3CDTF">2018-12-03T09:12:15Z</dcterms:created>
  <dcterms:modified xsi:type="dcterms:W3CDTF">2019-01-30T09:56:26Z</dcterms:modified>
  <cp:category/>
</cp:coreProperties>
</file>