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F4qUhvV2+FWfD649GZXHe1JvxkdL6TtBXVWqYXd4fl5ndQwThgSVGmkPrLGjEbdWtFWXjg24PPcuuwe+gA6uhw==" workbookSaltValue="neR4PNRMnQhGdAo8ozYda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M86" i="4"/>
  <c r="L86" i="4"/>
  <c r="K86" i="4"/>
  <c r="I86" i="4"/>
  <c r="H86" i="4"/>
  <c r="G86" i="4"/>
  <c r="E86" i="4"/>
  <c r="BB10" i="4"/>
  <c r="AT10" i="4"/>
  <c r="W10" i="4"/>
  <c r="P10" i="4"/>
  <c r="I10" i="4"/>
  <c r="BB8" i="4"/>
  <c r="AT8" i="4"/>
  <c r="AL8" i="4"/>
  <c r="AD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<sst xmlns="http://schemas.openxmlformats.org/spreadsheetml/2006/main" count="301" uniqueCount="123">
  <si>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</si>
  <si>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</si>
  <si>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</si>
  <si>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</si>
  <si>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</si>
  <si>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</si>
  <si>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</si>
  <si>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</si>
  <si>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</si>
  <si>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</si>
  <si>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</si>
  <si>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</si>
  <si>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</si>
  <si>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</si>
  <si>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</si>
  <si>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</si>
  <si>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</si>
  <si>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</si>
  <si>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</si>
  <si>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</si>
  <si>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</si>
  <si>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</si>
  <si>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</si>
  <si>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</si>
  <si>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</si>
  <si>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</si>
  <si>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</si>
  <si>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</si>
  <si>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</si>
  <si>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</si>
  <si>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</si>
  <si>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</si>
  <si>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</si>
  <si>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</si>
  <si>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</si>
  <si>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</si>
  <si>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</si>
  <si>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</si>
  <si>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</si>
  <si>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</si>
  <si>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</si>
  <si>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</si>
  <si>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</si>
  <si>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</si>
  <si>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</si>
  <si>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</si>
  <si>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</si>
  <si>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</si>
  <si>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</si>
  <si>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</si>
  <si>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</si>
  <si>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</si>
  <si>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</si>
  <si>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</si>
  <si>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</si>
  <si>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</si>
  <si>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</si>
  <si>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</si>
  <si>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</si>
  <si>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</si>
  <si>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</si>
  <si>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</si>
  <si>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</si>
  <si>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</si>
  <si>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</si>
  <si>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</si>
  <si>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</si>
  <si>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</si>
  <si>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</si>
  <si>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</si>
  <si>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</si>
  <si>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</si>
  <si>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</si>
  <si>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</si>
  <si>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</si>
  <si>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</si>
  <si>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</si>
  <si>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</si>
  <si>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</si>
  <si>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</si>
  <si>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</si>
  <si>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</si>
  <si>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</si>
  <si>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</si>
  <si>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</si>
  <si>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</si>
  <si>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</si>
  <si>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</si>
  <si>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</si>
  <si>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</si>
  <si>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</si>
  <si>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</si>
  <si>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</si>
  <si>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</si>
  <si>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</si>
  <si>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</si>
  <si>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</si>
  <si>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</si>
  <si>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</si>
  <si>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</si>
  <si>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</si>
  <si>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</si>
  <si>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</si>
  <si>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</si>
  <si>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</si>
  <si>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</si>
  <si>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</si>
  <si>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</si>
  <si>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福島市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</si>
  <si>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</si>
  <si>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</si>
  <si>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</si>
  <si>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</si>
  <si>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</si>
  <si>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</si>
  <si>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</si>
  <si>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</si>
  <si>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</si>
  <si>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</si>
  <si>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</si>
  <si>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管渠については、耐用年数を超えるものはありませんが、小田地区は平成7年度、山口地区は平成10年度の整備開始から長期間が経過していることから、今後は施設の老朽化対策が必要となってきています。</t>
    <rPh sb="1" eb="3">
      <t>カンキョ</t>
    </rPh>
    <rPh sb="9" eb="11">
      <t>タイヨウ</t>
    </rPh>
    <rPh sb="11" eb="13">
      <t>ネンスウ</t>
    </rPh>
    <rPh sb="14" eb="15">
      <t>コ</t>
    </rPh>
    <phoneticPr fontId="4"/>
  </si>
  <si>
    <t>　平成28年4月から本市農業集落排水事業に地方公営企業法を一部適用し、新たに財務資料を作成したことから、より詳細な経営分析が可能となっています。
　予防保全型の維持管理を行い、事故や機能停止を防ぎ、維持管理費用の増加を防止するとともに、農業集落排水施設と公共下水道の統廃合による広域化・共同化の検討を行い、処理の効率化や省エネ対策の推進を目指します。
　また、水洗化率向上などによる使用料の確保に努め、経費回収率の向上を図り、経営の健全化を進めます。</t>
    <rPh sb="12" eb="20">
      <t>ン</t>
    </rPh>
    <rPh sb="139" eb="142">
      <t>コウイキカ</t>
    </rPh>
    <rPh sb="143" eb="146">
      <t>キョウドウカ</t>
    </rPh>
    <rPh sb="150" eb="151">
      <t>オコナ</t>
    </rPh>
    <rPh sb="180" eb="183">
      <t>スイセンカ</t>
    </rPh>
    <rPh sb="183" eb="184">
      <t>リツ</t>
    </rPh>
    <rPh sb="184" eb="186">
      <t>コウジョウ</t>
    </rPh>
    <rPh sb="191" eb="194">
      <t>シヨウリョウ</t>
    </rPh>
    <rPh sb="195" eb="197">
      <t>カクホ</t>
    </rPh>
    <rPh sb="198" eb="199">
      <t>ツト</t>
    </rPh>
    <rPh sb="201" eb="203">
      <t>ケイヒ</t>
    </rPh>
    <rPh sb="203" eb="205">
      <t>カイシュウ</t>
    </rPh>
    <rPh sb="205" eb="206">
      <t>リツ</t>
    </rPh>
    <rPh sb="207" eb="209">
      <t>コウジョウ</t>
    </rPh>
    <rPh sb="210" eb="211">
      <t>ハカ</t>
    </rPh>
    <rPh sb="213" eb="215">
      <t>ケイエイ</t>
    </rPh>
    <rPh sb="216" eb="219">
      <t>ケンゼンカ</t>
    </rPh>
    <rPh sb="220" eb="221">
      <t>スス</t>
    </rPh>
    <phoneticPr fontId="4"/>
  </si>
  <si>
    <t>　本市農業集落排水事業は、農業振興地域の生活環境の改善と農業用水域の水質保全のため、小田及び山口の2地区に整備され、小田地区は平成10年度から、山口地区は平成14年度から一部の利用を開始しています。
  施設整備は完了し、⑧水洗化率は平均的な水準となっており、⑤経費回収率と⑥汚水処理原価は汚水処理に要する経費の算定方法変更（総務省通知に基づく経費控除の適用）により改善し、⑤経費回収率は72.55％となりましたが、未だ経費を使用料収入で賄うことができない状況にあります。</t>
    <rPh sb="13" eb="15">
      <t>ノウギョウ</t>
    </rPh>
    <rPh sb="15" eb="17">
      <t>シンコウ</t>
    </rPh>
    <rPh sb="17" eb="19">
      <t>チイキ</t>
    </rPh>
    <rPh sb="183" eb="185">
      <t>カイゼン</t>
    </rPh>
    <rPh sb="188" eb="190">
      <t>ケイヒ</t>
    </rPh>
    <rPh sb="190" eb="192">
      <t>カイシュウ</t>
    </rPh>
    <rPh sb="192" eb="193">
      <t>リツ</t>
    </rPh>
    <rPh sb="208" eb="209">
      <t>イマ</t>
    </rPh>
    <rPh sb="210" eb="212">
      <t>ケイヒ</t>
    </rPh>
    <rPh sb="213" eb="216">
      <t>シヨウリョウ</t>
    </rPh>
    <rPh sb="216" eb="218">
      <t>シュウニュウ</t>
    </rPh>
    <rPh sb="219" eb="220">
      <t>マカナ</t>
    </rPh>
    <rPh sb="228" eb="230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</si>
</sst>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47-4EEA-8269-71C33FE5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17952"/>
        <c:axId val="9433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47-4EEA-8269-71C33FE5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17952"/>
        <c:axId val="94332416"/>
      </c:lineChart>
      <c:dateAx>
        <c:axId val="9431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332416"/>
        <c:crosses val="autoZero"/>
        <c:auto val="1"/>
        <c:lblOffset val="100"/>
        <c:baseTimeUnit val="years"/>
      </c:dateAx>
      <c:valAx>
        <c:axId val="9433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31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43.21</c:v>
                </c:pt>
                <c:pt idx="4">
                  <c:v>44.13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D7-40A5-ACE8-2651F94F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37440"/>
        <c:axId val="9463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D7-40A5-ACE8-2651F94F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7440"/>
        <c:axId val="94639616"/>
      </c:lineChart>
      <c:dateAx>
        <c:axId val="94637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639616"/>
        <c:crosses val="autoZero"/>
        <c:auto val="1"/>
        <c:lblOffset val="100"/>
        <c:baseTimeUnit val="years"/>
      </c:dateAx>
      <c:valAx>
        <c:axId val="9463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637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86.84</c:v>
                </c:pt>
                <c:pt idx="4">
                  <c:v>87.19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CB-4F1B-B2D5-A473F2443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91328"/>
        <c:axId val="94693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CB-4F1B-B2D5-A473F2443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1328"/>
        <c:axId val="94693248"/>
      </c:lineChart>
      <c:dateAx>
        <c:axId val="9469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693248"/>
        <c:crosses val="autoZero"/>
        <c:auto val="1"/>
        <c:lblOffset val="100"/>
        <c:baseTimeUnit val="years"/>
      </c:dateAx>
      <c:valAx>
        <c:axId val="94693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691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100.02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7-4BDF-92A7-3829BC1B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06080"/>
        <c:axId val="8900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99.66</c:v>
                </c:pt>
                <c:pt idx="4">
                  <c:v>100.95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A7-4BDF-92A7-3829BC1B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06080"/>
        <c:axId val="89008000"/>
      </c:lineChart>
      <c:dateAx>
        <c:axId val="8900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008000"/>
        <c:crosses val="autoZero"/>
        <c:auto val="1"/>
        <c:lblOffset val="100"/>
        <c:baseTimeUnit val="years"/>
      </c:dateAx>
      <c:valAx>
        <c:axId val="8900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06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3.39</c:v>
                </c:pt>
                <c:pt idx="4">
                  <c:v>6.78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BC-487E-AD2A-8F0DFB83E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47424"/>
        <c:axId val="8904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22.9</c:v>
                </c:pt>
                <c:pt idx="4">
                  <c:v>24.87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BC-487E-AD2A-8F0DFB83E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47424"/>
        <c:axId val="89049344"/>
      </c:lineChart>
      <c:dateAx>
        <c:axId val="8904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049344"/>
        <c:crosses val="autoZero"/>
        <c:auto val="1"/>
        <c:lblOffset val="100"/>
        <c:baseTimeUnit val="years"/>
      </c:dateAx>
      <c:valAx>
        <c:axId val="8904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4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52-430F-8DF2-52D35B6D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33056"/>
        <c:axId val="94734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52-430F-8DF2-52D35B6D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33056"/>
        <c:axId val="94734976"/>
      </c:lineChart>
      <c:dateAx>
        <c:axId val="94733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34976"/>
        <c:crosses val="autoZero"/>
        <c:auto val="1"/>
        <c:lblOffset val="100"/>
        <c:baseTimeUnit val="years"/>
      </c:dateAx>
      <c:valAx>
        <c:axId val="94734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33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8F-44BC-9EBF-7AF71406E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64416"/>
        <c:axId val="9478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225.39</c:v>
                </c:pt>
                <c:pt idx="4">
                  <c:v>224.04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8F-44BC-9EBF-7AF71406E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416"/>
        <c:axId val="94782976"/>
      </c:lineChart>
      <c:dateAx>
        <c:axId val="94764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82976"/>
        <c:crosses val="autoZero"/>
        <c:auto val="1"/>
        <c:lblOffset val="100"/>
        <c:baseTimeUnit val="years"/>
      </c:dateAx>
      <c:valAx>
        <c:axId val="9478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64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54.05</c:v>
                </c:pt>
                <c:pt idx="4">
                  <c:v>52.92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0-4D46-8E79-3FA524F9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14208"/>
        <c:axId val="9481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31.84</c:v>
                </c:pt>
                <c:pt idx="4">
                  <c:v>29.91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F0-4D46-8E79-3FA524F9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14208"/>
        <c:axId val="94816128"/>
      </c:lineChart>
      <c:dateAx>
        <c:axId val="9481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816128"/>
        <c:crosses val="autoZero"/>
        <c:auto val="1"/>
        <c:lblOffset val="100"/>
        <c:baseTimeUnit val="years"/>
      </c:dateAx>
      <c:valAx>
        <c:axId val="94816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81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1923.31</c:v>
                </c:pt>
                <c:pt idx="4">
                  <c:v>3830.6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C9-4CE5-A3E9-5C4D9E91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60160"/>
        <c:axId val="9446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C9-4CE5-A3E9-5C4D9E91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60160"/>
        <c:axId val="94462336"/>
      </c:lineChart>
      <c:dateAx>
        <c:axId val="9446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462336"/>
        <c:crosses val="autoZero"/>
        <c:auto val="1"/>
        <c:lblOffset val="100"/>
        <c:baseTimeUnit val="years"/>
      </c:dateAx>
      <c:valAx>
        <c:axId val="9446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460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32.979999999999997</c:v>
                </c:pt>
                <c:pt idx="4">
                  <c:v>72.55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1C-4B34-A601-E16ED5CD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01504"/>
        <c:axId val="9457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1C-4B34-A601-E16ED5CD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1504"/>
        <c:axId val="94573312"/>
      </c:lineChart>
      <c:dateAx>
        <c:axId val="94501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573312"/>
        <c:crosses val="autoZero"/>
        <c:auto val="1"/>
        <c:lblOffset val="100"/>
        <c:baseTimeUnit val="years"/>
      </c:dateAx>
      <c:valAx>
        <c:axId val="9457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501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391.39</c:v>
                </c:pt>
                <c:pt idx="4">
                  <c:v>174.45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2-48A4-AFE7-6A6487DF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96096"/>
        <c:axId val="9461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E2-48A4-AFE7-6A6487DF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6096"/>
        <c:axId val="94614656"/>
      </c:lineChart>
      <c:dateAx>
        <c:axId val="9459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614656"/>
        <c:crosses val="autoZero"/>
        <c:auto val="1"/>
        <c:lblOffset val="100"/>
        <c:baseTimeUnit val="years"/>
      </c:dateAx>
      <c:valAx>
        <c:axId val="9461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59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福島県　福島市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281458</v>
      </c>
      <c r="AM8" s="50"/>
      <c r="AN8" s="50"/>
      <c r="AO8" s="50"/>
      <c r="AP8" s="50"/>
      <c r="AQ8" s="50"/>
      <c r="AR8" s="50"/>
      <c r="AS8" s="50"/>
      <c r="AT8" s="45">
        <f>データ!T6</f>
        <v>767.72</v>
      </c>
      <c r="AU8" s="45"/>
      <c r="AV8" s="45"/>
      <c r="AW8" s="45"/>
      <c r="AX8" s="45"/>
      <c r="AY8" s="45"/>
      <c r="AZ8" s="45"/>
      <c r="BA8" s="45"/>
      <c r="BB8" s="45">
        <f>データ!U6</f>
        <v>366.62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48.77</v>
      </c>
      <c r="J10" s="45"/>
      <c r="K10" s="45"/>
      <c r="L10" s="45"/>
      <c r="M10" s="45"/>
      <c r="N10" s="45"/>
      <c r="O10" s="45"/>
      <c r="P10" s="45">
        <f>データ!P6</f>
        <v>0.84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2862</v>
      </c>
      <c r="AE10" s="50"/>
      <c r="AF10" s="50"/>
      <c r="AG10" s="50"/>
      <c r="AH10" s="50"/>
      <c r="AI10" s="50"/>
      <c r="AJ10" s="50"/>
      <c r="AK10" s="2"/>
      <c r="AL10" s="50">
        <f>データ!V6</f>
        <v>2350</v>
      </c>
      <c r="AM10" s="50"/>
      <c r="AN10" s="50"/>
      <c r="AO10" s="50"/>
      <c r="AP10" s="50"/>
      <c r="AQ10" s="50"/>
      <c r="AR10" s="50"/>
      <c r="AS10" s="50"/>
      <c r="AT10" s="45">
        <f>データ!W6</f>
        <v>3.12</v>
      </c>
      <c r="AU10" s="45"/>
      <c r="AV10" s="45"/>
      <c r="AW10" s="45"/>
      <c r="AX10" s="45"/>
      <c r="AY10" s="45"/>
      <c r="AZ10" s="45"/>
      <c r="BA10" s="45"/>
      <c r="BB10" s="45">
        <f>データ!X6</f>
        <v>753.21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9" t="s">
        <v>122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6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19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19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19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8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6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19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19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19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8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9" t="s">
        <v>120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6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19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19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19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8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6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19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19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19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8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9" t="s">
        <v>121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6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19"/>
      <c r="V79" s="19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19"/>
      <c r="AP79" s="19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7"/>
      <c r="BJ79" s="18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6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19"/>
      <c r="V80" s="19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19"/>
      <c r="AP80" s="19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7"/>
      <c r="BJ80" s="18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5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>【100.96】</v>
      </c>
      <c r="F86" s="26" t="str">
        <f>データ!AT6</f>
        <v>【198.51】</v>
      </c>
      <c r="G86" s="26" t="str">
        <f>データ!BE6</f>
        <v>【32.86】</v>
      </c>
      <c r="H86" s="26" t="str">
        <f>データ!BP6</f>
        <v>【814.89】</v>
      </c>
      <c r="I86" s="26" t="str">
        <f>データ!CA6</f>
        <v>【60.64】</v>
      </c>
      <c r="J86" s="26" t="str">
        <f>データ!CL6</f>
        <v>【255.52】</v>
      </c>
      <c r="K86" s="26" t="str">
        <f>データ!CW6</f>
        <v>【52.49】</v>
      </c>
      <c r="L86" s="26" t="str">
        <f>データ!DH6</f>
        <v>【85.49】</v>
      </c>
      <c r="M86" s="26" t="str">
        <f>データ!DS6</f>
        <v>【24.07】</v>
      </c>
      <c r="N86" s="26" t="str">
        <f>データ!ED6</f>
        <v>【0.00】</v>
      </c>
      <c r="O86" s="26" t="str">
        <f>データ!EO6</f>
        <v>【0.11】</v>
      </c>
    </row>
  </sheetData>
  <sheetProtection algorithmName="SHA-512" hashValue="BtYOQeK82z/WS+aq/Z/fmZBnamvZ5uU7AfdwZ2cGtC4AwRdTarTYHuyU2fjKELm0fHjflpvWRDkkStEUw/OnVw==" saltValue="QGNK07pGnjSNmT04Et5YRw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56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7" t="s">
        <v>64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67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5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105</v>
      </c>
      <c r="AI5" s="32" t="s">
        <v>43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106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106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106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106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106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106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106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106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106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  <c r="EO5" s="32" t="s">
        <v>106</v>
      </c>
    </row>
    <row r="6" spans="1:148" s="36" customFormat="1" x14ac:dyDescent="0.15">
      <c r="A6" s="28" t="s">
        <v>107</v>
      </c>
      <c r="B6" s="33">
        <f>B7</f>
        <v>2017</v>
      </c>
      <c r="C6" s="33">
        <f t="shared" ref="C6:X6" si="3">C7</f>
        <v>72010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福島市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48.77</v>
      </c>
      <c r="P6" s="34">
        <f t="shared" si="3"/>
        <v>0.84</v>
      </c>
      <c r="Q6" s="34">
        <f t="shared" si="3"/>
        <v>100</v>
      </c>
      <c r="R6" s="34">
        <f t="shared" si="3"/>
        <v>2862</v>
      </c>
      <c r="S6" s="34">
        <f t="shared" si="3"/>
        <v>281458</v>
      </c>
      <c r="T6" s="34">
        <f t="shared" si="3"/>
        <v>767.72</v>
      </c>
      <c r="U6" s="34">
        <f t="shared" si="3"/>
        <v>366.62</v>
      </c>
      <c r="V6" s="34">
        <f t="shared" si="3"/>
        <v>2350</v>
      </c>
      <c r="W6" s="34">
        <f t="shared" si="3"/>
        <v>3.12</v>
      </c>
      <c r="X6" s="34">
        <f t="shared" si="3"/>
        <v>753.21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>
        <f t="shared" si="4"/>
        <v>100.02</v>
      </c>
      <c r="AC6" s="35">
        <f t="shared" si="4"/>
        <v>100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>
        <f t="shared" si="4"/>
        <v>99.66</v>
      </c>
      <c r="AH6" s="35">
        <f t="shared" si="4"/>
        <v>100.95</v>
      </c>
      <c r="AI6" s="34" t="str">
        <f>IF(AI7="","",IF(AI7="-","【-】","【"&amp;SUBSTITUTE(TEXT(AI7,"#,##0.00"),"-","△")&amp;"】"))</f>
        <v>【100.96】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>
        <f t="shared" si="5"/>
        <v>225.39</v>
      </c>
      <c r="AS6" s="35">
        <f t="shared" si="5"/>
        <v>224.04</v>
      </c>
      <c r="AT6" s="34" t="str">
        <f>IF(AT7="","",IF(AT7="-","【-】","【"&amp;SUBSTITUTE(TEXT(AT7,"#,##0.00"),"-","△")&amp;"】"))</f>
        <v>【198.51】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>
        <f t="shared" si="6"/>
        <v>54.05</v>
      </c>
      <c r="AY6" s="35">
        <f t="shared" si="6"/>
        <v>52.92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>
        <f t="shared" si="6"/>
        <v>31.84</v>
      </c>
      <c r="BD6" s="35">
        <f t="shared" si="6"/>
        <v>29.91</v>
      </c>
      <c r="BE6" s="34" t="str">
        <f>IF(BE7="","",IF(BE7="-","【-】","【"&amp;SUBSTITUTE(TEXT(BE7,"#,##0.00"),"-","△")&amp;"】"))</f>
        <v>【32.86】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>
        <f t="shared" si="7"/>
        <v>1923.31</v>
      </c>
      <c r="BJ6" s="35">
        <f t="shared" si="7"/>
        <v>3830.6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>
        <f t="shared" si="7"/>
        <v>974.93</v>
      </c>
      <c r="BO6" s="35">
        <f t="shared" si="7"/>
        <v>855.8</v>
      </c>
      <c r="BP6" s="34" t="str">
        <f>IF(BP7="","",IF(BP7="-","【-】","【"&amp;SUBSTITUTE(TEXT(BP7,"#,##0.00"),"-","△")&amp;"】"))</f>
        <v>【814.89】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>
        <f t="shared" si="8"/>
        <v>32.979999999999997</v>
      </c>
      <c r="BU6" s="35">
        <f t="shared" si="8"/>
        <v>72.55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>
        <f t="shared" si="8"/>
        <v>55.32</v>
      </c>
      <c r="BZ6" s="35">
        <f t="shared" si="8"/>
        <v>59.8</v>
      </c>
      <c r="CA6" s="34" t="str">
        <f>IF(CA7="","",IF(CA7="-","【-】","【"&amp;SUBSTITUTE(TEXT(CA7,"#,##0.00"),"-","△")&amp;"】"))</f>
        <v>【60.64】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>
        <f t="shared" si="9"/>
        <v>391.39</v>
      </c>
      <c r="CF6" s="35">
        <f t="shared" si="9"/>
        <v>174.45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>
        <f t="shared" si="9"/>
        <v>283.17</v>
      </c>
      <c r="CK6" s="35">
        <f t="shared" si="9"/>
        <v>263.76</v>
      </c>
      <c r="CL6" s="34" t="str">
        <f>IF(CL7="","",IF(CL7="-","【-】","【"&amp;SUBSTITUTE(TEXT(CL7,"#,##0.00"),"-","△")&amp;"】"))</f>
        <v>【255.52】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>
        <f t="shared" si="10"/>
        <v>43.21</v>
      </c>
      <c r="CQ6" s="35">
        <f t="shared" si="10"/>
        <v>44.13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>
        <f t="shared" si="10"/>
        <v>60.65</v>
      </c>
      <c r="CV6" s="35">
        <f t="shared" si="10"/>
        <v>51.75</v>
      </c>
      <c r="CW6" s="34" t="str">
        <f>IF(CW7="","",IF(CW7="-","【-】","【"&amp;SUBSTITUTE(TEXT(CW7,"#,##0.00"),"-","△")&amp;"】"))</f>
        <v>【52.49】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>
        <f t="shared" si="11"/>
        <v>86.84</v>
      </c>
      <c r="DB6" s="35">
        <f t="shared" si="11"/>
        <v>87.19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>
        <f t="shared" si="11"/>
        <v>84.58</v>
      </c>
      <c r="DG6" s="35">
        <f t="shared" si="11"/>
        <v>84.84</v>
      </c>
      <c r="DH6" s="34" t="str">
        <f>IF(DH7="","",IF(DH7="-","【-】","【"&amp;SUBSTITUTE(TEXT(DH7,"#,##0.00"),"-","△")&amp;"】"))</f>
        <v>【85.49】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>
        <f t="shared" si="12"/>
        <v>3.39</v>
      </c>
      <c r="DM6" s="35">
        <f t="shared" si="12"/>
        <v>6.78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>
        <f t="shared" si="12"/>
        <v>22.9</v>
      </c>
      <c r="DR6" s="35">
        <f t="shared" si="12"/>
        <v>24.87</v>
      </c>
      <c r="DS6" s="34" t="str">
        <f>IF(DS7="","",IF(DS7="-","【-】","【"&amp;SUBSTITUTE(TEXT(DS7,"#,##0.00"),"-","△")&amp;"】"))</f>
        <v>【24.07】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>
        <f t="shared" si="14"/>
        <v>2.0499999999999998</v>
      </c>
      <c r="EN6" s="35">
        <f t="shared" si="14"/>
        <v>0.01</v>
      </c>
      <c r="EO6" s="34" t="str">
        <f>IF(EO7="","",IF(EO7="-","【-】","【"&amp;SUBSTITUTE(TEXT(EO7,"#,##0.00"),"-","△")&amp;"】"))</f>
        <v>【0.11】</v>
      </c>
    </row>
    <row r="7" spans="1:148" s="36" customFormat="1" x14ac:dyDescent="0.15">
      <c r="A7" s="28"/>
      <c r="B7" s="37">
        <v>2017</v>
      </c>
      <c r="C7" s="37">
        <v>72010</v>
      </c>
      <c r="D7" s="37">
        <v>46</v>
      </c>
      <c r="E7" s="37">
        <v>17</v>
      </c>
      <c r="F7" s="37">
        <v>5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>
        <v>48.77</v>
      </c>
      <c r="P7" s="38">
        <v>0.84</v>
      </c>
      <c r="Q7" s="38">
        <v>100</v>
      </c>
      <c r="R7" s="38">
        <v>2862</v>
      </c>
      <c r="S7" s="38">
        <v>281458</v>
      </c>
      <c r="T7" s="38">
        <v>767.72</v>
      </c>
      <c r="U7" s="38">
        <v>366.62</v>
      </c>
      <c r="V7" s="38">
        <v>2350</v>
      </c>
      <c r="W7" s="38">
        <v>3.12</v>
      </c>
      <c r="X7" s="38">
        <v>753.21</v>
      </c>
      <c r="Y7" s="38" t="s">
        <v>114</v>
      </c>
      <c r="Z7" s="38" t="s">
        <v>114</v>
      </c>
      <c r="AA7" s="38" t="s">
        <v>114</v>
      </c>
      <c r="AB7" s="38">
        <v>100.02</v>
      </c>
      <c r="AC7" s="38">
        <v>100</v>
      </c>
      <c r="AD7" s="38" t="s">
        <v>114</v>
      </c>
      <c r="AE7" s="38" t="s">
        <v>114</v>
      </c>
      <c r="AF7" s="38" t="s">
        <v>114</v>
      </c>
      <c r="AG7" s="38">
        <v>99.66</v>
      </c>
      <c r="AH7" s="38">
        <v>100.95</v>
      </c>
      <c r="AI7" s="38">
        <v>100.96</v>
      </c>
      <c r="AJ7" s="38" t="s">
        <v>114</v>
      </c>
      <c r="AK7" s="38" t="s">
        <v>114</v>
      </c>
      <c r="AL7" s="38" t="s">
        <v>114</v>
      </c>
      <c r="AM7" s="38">
        <v>0</v>
      </c>
      <c r="AN7" s="38">
        <v>0</v>
      </c>
      <c r="AO7" s="38" t="s">
        <v>114</v>
      </c>
      <c r="AP7" s="38" t="s">
        <v>114</v>
      </c>
      <c r="AQ7" s="38" t="s">
        <v>114</v>
      </c>
      <c r="AR7" s="38">
        <v>225.39</v>
      </c>
      <c r="AS7" s="38">
        <v>224.04</v>
      </c>
      <c r="AT7" s="38">
        <v>198.51</v>
      </c>
      <c r="AU7" s="38" t="s">
        <v>114</v>
      </c>
      <c r="AV7" s="38" t="s">
        <v>114</v>
      </c>
      <c r="AW7" s="38" t="s">
        <v>114</v>
      </c>
      <c r="AX7" s="38">
        <v>54.05</v>
      </c>
      <c r="AY7" s="38">
        <v>52.92</v>
      </c>
      <c r="AZ7" s="38" t="s">
        <v>114</v>
      </c>
      <c r="BA7" s="38" t="s">
        <v>114</v>
      </c>
      <c r="BB7" s="38" t="s">
        <v>114</v>
      </c>
      <c r="BC7" s="38">
        <v>31.84</v>
      </c>
      <c r="BD7" s="38">
        <v>29.91</v>
      </c>
      <c r="BE7" s="38">
        <v>32.86</v>
      </c>
      <c r="BF7" s="38" t="s">
        <v>114</v>
      </c>
      <c r="BG7" s="38" t="s">
        <v>114</v>
      </c>
      <c r="BH7" s="38" t="s">
        <v>114</v>
      </c>
      <c r="BI7" s="38">
        <v>1923.31</v>
      </c>
      <c r="BJ7" s="38">
        <v>3830.6</v>
      </c>
      <c r="BK7" s="38" t="s">
        <v>114</v>
      </c>
      <c r="BL7" s="38" t="s">
        <v>114</v>
      </c>
      <c r="BM7" s="38" t="s">
        <v>114</v>
      </c>
      <c r="BN7" s="38">
        <v>974.93</v>
      </c>
      <c r="BO7" s="38">
        <v>855.8</v>
      </c>
      <c r="BP7" s="38">
        <v>814.89</v>
      </c>
      <c r="BQ7" s="38" t="s">
        <v>114</v>
      </c>
      <c r="BR7" s="38" t="s">
        <v>114</v>
      </c>
      <c r="BS7" s="38" t="s">
        <v>114</v>
      </c>
      <c r="BT7" s="38">
        <v>32.979999999999997</v>
      </c>
      <c r="BU7" s="38">
        <v>72.55</v>
      </c>
      <c r="BV7" s="38" t="s">
        <v>114</v>
      </c>
      <c r="BW7" s="38" t="s">
        <v>114</v>
      </c>
      <c r="BX7" s="38" t="s">
        <v>114</v>
      </c>
      <c r="BY7" s="38">
        <v>55.32</v>
      </c>
      <c r="BZ7" s="38">
        <v>59.8</v>
      </c>
      <c r="CA7" s="38">
        <v>60.64</v>
      </c>
      <c r="CB7" s="38" t="s">
        <v>114</v>
      </c>
      <c r="CC7" s="38" t="s">
        <v>114</v>
      </c>
      <c r="CD7" s="38" t="s">
        <v>114</v>
      </c>
      <c r="CE7" s="38">
        <v>391.39</v>
      </c>
      <c r="CF7" s="38">
        <v>174.45</v>
      </c>
      <c r="CG7" s="38" t="s">
        <v>114</v>
      </c>
      <c r="CH7" s="38" t="s">
        <v>114</v>
      </c>
      <c r="CI7" s="38" t="s">
        <v>114</v>
      </c>
      <c r="CJ7" s="38">
        <v>283.17</v>
      </c>
      <c r="CK7" s="38">
        <v>263.76</v>
      </c>
      <c r="CL7" s="38">
        <v>255.52</v>
      </c>
      <c r="CM7" s="38" t="s">
        <v>114</v>
      </c>
      <c r="CN7" s="38" t="s">
        <v>114</v>
      </c>
      <c r="CO7" s="38" t="s">
        <v>114</v>
      </c>
      <c r="CP7" s="38">
        <v>43.21</v>
      </c>
      <c r="CQ7" s="38">
        <v>44.13</v>
      </c>
      <c r="CR7" s="38" t="s">
        <v>114</v>
      </c>
      <c r="CS7" s="38" t="s">
        <v>114</v>
      </c>
      <c r="CT7" s="38" t="s">
        <v>114</v>
      </c>
      <c r="CU7" s="38">
        <v>60.65</v>
      </c>
      <c r="CV7" s="38">
        <v>51.75</v>
      </c>
      <c r="CW7" s="38">
        <v>52.49</v>
      </c>
      <c r="CX7" s="38" t="s">
        <v>114</v>
      </c>
      <c r="CY7" s="38" t="s">
        <v>114</v>
      </c>
      <c r="CZ7" s="38" t="s">
        <v>114</v>
      </c>
      <c r="DA7" s="38">
        <v>86.84</v>
      </c>
      <c r="DB7" s="38">
        <v>87.19</v>
      </c>
      <c r="DC7" s="38" t="s">
        <v>114</v>
      </c>
      <c r="DD7" s="38" t="s">
        <v>114</v>
      </c>
      <c r="DE7" s="38" t="s">
        <v>114</v>
      </c>
      <c r="DF7" s="38">
        <v>84.58</v>
      </c>
      <c r="DG7" s="38">
        <v>84.84</v>
      </c>
      <c r="DH7" s="38">
        <v>85.49</v>
      </c>
      <c r="DI7" s="38" t="s">
        <v>114</v>
      </c>
      <c r="DJ7" s="38" t="s">
        <v>114</v>
      </c>
      <c r="DK7" s="38" t="s">
        <v>114</v>
      </c>
      <c r="DL7" s="38">
        <v>3.39</v>
      </c>
      <c r="DM7" s="38">
        <v>6.78</v>
      </c>
      <c r="DN7" s="38" t="s">
        <v>114</v>
      </c>
      <c r="DO7" s="38" t="s">
        <v>114</v>
      </c>
      <c r="DP7" s="38" t="s">
        <v>114</v>
      </c>
      <c r="DQ7" s="38">
        <v>22.9</v>
      </c>
      <c r="DR7" s="38">
        <v>24.87</v>
      </c>
      <c r="DS7" s="38">
        <v>24.07</v>
      </c>
      <c r="DT7" s="38" t="s">
        <v>114</v>
      </c>
      <c r="DU7" s="38" t="s">
        <v>114</v>
      </c>
      <c r="DV7" s="38" t="s">
        <v>114</v>
      </c>
      <c r="DW7" s="38">
        <v>0</v>
      </c>
      <c r="DX7" s="38">
        <v>0</v>
      </c>
      <c r="DY7" s="38" t="s">
        <v>114</v>
      </c>
      <c r="DZ7" s="38" t="s">
        <v>114</v>
      </c>
      <c r="EA7" s="38" t="s">
        <v>114</v>
      </c>
      <c r="EB7" s="38">
        <v>0</v>
      </c>
      <c r="EC7" s="38">
        <v>0</v>
      </c>
      <c r="ED7" s="38">
        <v>0</v>
      </c>
      <c r="EE7" s="38" t="s">
        <v>114</v>
      </c>
      <c r="EF7" s="38" t="s">
        <v>114</v>
      </c>
      <c r="EG7" s="38" t="s">
        <v>114</v>
      </c>
      <c r="EH7" s="38">
        <v>0</v>
      </c>
      <c r="EI7" s="38">
        <v>0</v>
      </c>
      <c r="EJ7" s="38" t="s">
        <v>114</v>
      </c>
      <c r="EK7" s="38" t="s">
        <v>114</v>
      </c>
      <c r="EL7" s="38" t="s">
        <v>114</v>
      </c>
      <c r="EM7" s="38">
        <v>2.0499999999999998</v>
      </c>
      <c r="EN7" s="38">
        <v>0.01</v>
      </c>
      <c r="EO7" s="38">
        <v>0.11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2019-01-29T00:41:10Z</cp:lastPrinted>
  <dcterms:created xsi:type="dcterms:W3CDTF">2018-12-03T08:54:52Z</dcterms:created>
  <dcterms:modified xsi:type="dcterms:W3CDTF">2019-01-30T08:24:40Z</dcterms:modified>
  <cp:category/>
</cp:coreProperties>
</file>