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pg/CbBBxLhoxfC3d+FFGa9/QFH3K/slh4iHqziLu66kokFzFiOD4qK9p2Wgej8m+OWuR9BMOWefp2mR+C4pbZg==" workbookSaltValue="8OROUP9iT5iaKg6kHsXfaQ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<sst xmlns="http://schemas.openxmlformats.org/spreadsheetml/2006/main" count="237" uniqueCount="124">
  <si>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</si>
  <si>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</si>
  <si>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</si>
  <si>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</si>
  <si>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</si>
  <si>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</si>
  <si>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</si>
  <si>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</si>
  <si>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</si>
  <si>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</si>
  <si>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</si>
  <si>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</si>
  <si>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</si>
  <si>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</si>
  <si>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</si>
  <si>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</si>
  <si>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</si>
  <si>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</si>
  <si>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</si>
  <si>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</si>
  <si>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</si>
  <si>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</si>
  <si>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</si>
  <si>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</si>
  <si>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</si>
  <si>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</si>
  <si>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</si>
  <si>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</si>
  <si>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</si>
  <si>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</si>
  <si>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</si>
  <si>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</si>
  <si>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</si>
  <si>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</si>
  <si>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</si>
  <si>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</si>
  <si>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</si>
  <si>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</si>
  <si>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</si>
  <si>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</si>
  <si>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</si>
  <si>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</si>
  <si>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</si>
  <si>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</si>
  <si>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</si>
  <si>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</si>
  <si>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</si>
  <si>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</si>
  <si>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</si>
  <si>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</si>
  <si>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</si>
  <si>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</si>
  <si>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</si>
  <si>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</si>
  <si>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</si>
  <si>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</si>
  <si>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</si>
  <si>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</si>
  <si>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</si>
  <si>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</si>
  <si>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</si>
  <si>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</si>
  <si>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</si>
  <si>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</si>
  <si>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</si>
  <si>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</si>
  <si>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</si>
  <si>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</si>
  <si>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</si>
  <si>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</si>
  <si>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</si>
  <si>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</si>
  <si>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</si>
  <si>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</si>
  <si>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</si>
  <si>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</si>
  <si>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</si>
  <si>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</si>
  <si>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</si>
  <si>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</si>
  <si>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</si>
  <si>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</si>
  <si>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</si>
  <si>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</si>
  <si>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</si>
  <si>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</si>
  <si>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</si>
  <si>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</si>
  <si>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</si>
  <si>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</si>
  <si>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</si>
  <si>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</si>
  <si>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</si>
  <si>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</si>
  <si>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</si>
  <si>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</si>
  <si>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</si>
  <si>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</si>
  <si>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</si>
  <si>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</si>
  <si>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</si>
  <si>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</si>
  <si>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</si>
  <si>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</si>
  <si>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</si>
  <si>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</si>
  <si>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</si>
  <si>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</si>
  <si>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</si>
  <si>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</si>
  <si>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</si>
  <si>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</si>
  <si>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</si>
  <si>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</si>
  <si>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</si>
  <si>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</si>
  <si>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</si>
  <si>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</si>
  <si>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</si>
  <si>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</si>
  <si>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</si>
  <si>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H29は、老朽化した配水管すべての布設替工事を行った。
　また、H30に行う紫外線処理施設整備工事の施設設計を行った。</t>
    <rPh sb="6" eb="9">
      <t>ロウキュウカ</t>
    </rPh>
    <rPh sb="11" eb="14">
      <t>ハイスイカン</t>
    </rPh>
    <rPh sb="18" eb="21">
      <t>フセツガ</t>
    </rPh>
    <rPh sb="21" eb="23">
      <t>コウジ</t>
    </rPh>
    <rPh sb="24" eb="25">
      <t>オコナ</t>
    </rPh>
    <rPh sb="37" eb="38">
      <t>オコナ</t>
    </rPh>
    <rPh sb="39" eb="42">
      <t>シガイセン</t>
    </rPh>
    <rPh sb="42" eb="44">
      <t>ショリ</t>
    </rPh>
    <rPh sb="44" eb="46">
      <t>シセツ</t>
    </rPh>
    <rPh sb="46" eb="48">
      <t>セイビ</t>
    </rPh>
    <rPh sb="48" eb="50">
      <t>コウジ</t>
    </rPh>
    <rPh sb="51" eb="53">
      <t>シセツ</t>
    </rPh>
    <rPh sb="53" eb="55">
      <t>セッケイ</t>
    </rPh>
    <rPh sb="56" eb="57">
      <t>オコナ</t>
    </rPh>
    <phoneticPr fontId="4"/>
  </si>
  <si>
    <t>　本事業は給水人口が少なく、料金収入のみでは今後、ますます経営が困難な状況である。
　しかし、H30に整備する紫外線処理施設等、今後、施設を維持していかなければならないことから、平成３２年４月より上水道事業と一体的に管理するため、法適用を伴う統合を計画している。</t>
    <rPh sb="1" eb="2">
      <t>ホン</t>
    </rPh>
    <rPh sb="2" eb="4">
      <t>ジギョウ</t>
    </rPh>
    <rPh sb="5" eb="7">
      <t>キュウスイ</t>
    </rPh>
    <rPh sb="7" eb="9">
      <t>ジンコウ</t>
    </rPh>
    <rPh sb="10" eb="11">
      <t>スク</t>
    </rPh>
    <rPh sb="14" eb="16">
      <t>リョウキン</t>
    </rPh>
    <rPh sb="16" eb="18">
      <t>シュウニュウ</t>
    </rPh>
    <rPh sb="22" eb="24">
      <t>コンゴ</t>
    </rPh>
    <rPh sb="29" eb="31">
      <t>ケイエイ</t>
    </rPh>
    <rPh sb="32" eb="34">
      <t>コンナン</t>
    </rPh>
    <rPh sb="35" eb="37">
      <t>ジョウキョウ</t>
    </rPh>
    <rPh sb="51" eb="53">
      <t>セイビ</t>
    </rPh>
    <rPh sb="55" eb="60">
      <t>シガイセンショリ</t>
    </rPh>
    <rPh sb="60" eb="62">
      <t>シセツ</t>
    </rPh>
    <rPh sb="62" eb="63">
      <t>トウ</t>
    </rPh>
    <rPh sb="64" eb="66">
      <t>コンゴ</t>
    </rPh>
    <rPh sb="67" eb="69">
      <t>シセツ</t>
    </rPh>
    <rPh sb="70" eb="72">
      <t>イジ</t>
    </rPh>
    <rPh sb="89" eb="91">
      <t>ヘイセイ</t>
    </rPh>
    <rPh sb="93" eb="94">
      <t>ネン</t>
    </rPh>
    <rPh sb="95" eb="96">
      <t>ガツ</t>
    </rPh>
    <rPh sb="104" eb="107">
      <t>イッタイテキ</t>
    </rPh>
    <rPh sb="108" eb="110">
      <t>カンリ</t>
    </rPh>
    <rPh sb="115" eb="116">
      <t>ホウ</t>
    </rPh>
    <rPh sb="116" eb="118">
      <t>テキヨウ</t>
    </rPh>
    <rPh sb="119" eb="120">
      <t>トモナ</t>
    </rPh>
    <phoneticPr fontId="16"/>
  </si>
  <si>
    <t>①収益的収支比率
　比率は90％を下回っており、収支は赤字となっている。今後も給水人口の減少などにより、比率の減少が続くと考えられる。
④企業債残高対給水収益比率
　H28までは、計画通りの償還により企業債残高は減少傾向だったが、H29は整備計画に基づく建設費を起債したことから、企業債残高が増加した。
⑤料金回収率
　毎年度60％未満で推移している。給水に係る費用の不足分は、一般会計からの繰入金で賄われている。
⑥給水原価
　前年度よりわずかに減少しているが、過去5年においては400円前後で推移しており、類似団体平均値と同等となっている。
⑦施設利用率
　人口減少に伴い、給水量も減少傾向にあるが、末端での残留塩素を確保するために、排水していたことが微増の要因と考えられる。
⑧有収率
　H27までは、類似団体平均値を上回っていたが、H28からは下回っている。これは、人口減少に伴い給水量が減少しているが、末端で残留塩素を確保するため、排水していたことが要因と考えられる。
　また、H29にすべての配水管布設替を行ったことで、漏水箇所が減少したため、前年度より有収率が増加したと考えられる。</t>
    <rPh sb="1" eb="4">
      <t>シュウエキテキ</t>
    </rPh>
    <rPh sb="4" eb="6">
      <t>シュウシ</t>
    </rPh>
    <rPh sb="6" eb="8">
      <t>ヒリツ</t>
    </rPh>
    <rPh sb="24" eb="26">
      <t>シュウシ</t>
    </rPh>
    <rPh sb="27" eb="29">
      <t>アカジ</t>
    </rPh>
    <rPh sb="36" eb="38">
      <t>コンゴ</t>
    </rPh>
    <rPh sb="39" eb="41">
      <t>キュウスイ</t>
    </rPh>
    <rPh sb="41" eb="43">
      <t>ジンコウ</t>
    </rPh>
    <rPh sb="44" eb="46">
      <t>ゲンショウ</t>
    </rPh>
    <rPh sb="52" eb="54">
      <t>ヒリツ</t>
    </rPh>
    <rPh sb="55" eb="57">
      <t>ゲンショウ</t>
    </rPh>
    <rPh sb="58" eb="59">
      <t>ツヅ</t>
    </rPh>
    <rPh sb="61" eb="62">
      <t>カンガ</t>
    </rPh>
    <rPh sb="69" eb="71">
      <t>キギョウ</t>
    </rPh>
    <rPh sb="71" eb="72">
      <t>サイ</t>
    </rPh>
    <rPh sb="72" eb="74">
      <t>ザンダカ</t>
    </rPh>
    <rPh sb="74" eb="75">
      <t>タイ</t>
    </rPh>
    <rPh sb="75" eb="77">
      <t>キュウスイ</t>
    </rPh>
    <rPh sb="77" eb="79">
      <t>シュウエキ</t>
    </rPh>
    <rPh sb="79" eb="81">
      <t>ヒリツ</t>
    </rPh>
    <rPh sb="100" eb="102">
      <t>キギョウ</t>
    </rPh>
    <rPh sb="102" eb="103">
      <t>サイ</t>
    </rPh>
    <rPh sb="103" eb="105">
      <t>ザンダカ</t>
    </rPh>
    <rPh sb="160" eb="163">
      <t>マイネンド</t>
    </rPh>
    <rPh sb="166" eb="168">
      <t>ミマン</t>
    </rPh>
    <rPh sb="169" eb="171">
      <t>スイイ</t>
    </rPh>
    <rPh sb="176" eb="178">
      <t>キュウスイ</t>
    </rPh>
    <rPh sb="179" eb="180">
      <t>カカ</t>
    </rPh>
    <rPh sb="181" eb="183">
      <t>ヒヨウ</t>
    </rPh>
    <rPh sb="184" eb="187">
      <t>フソクブン</t>
    </rPh>
    <rPh sb="189" eb="191">
      <t>イッパン</t>
    </rPh>
    <rPh sb="191" eb="193">
      <t>カイケイ</t>
    </rPh>
    <rPh sb="196" eb="198">
      <t>クリイレ</t>
    </rPh>
    <rPh sb="198" eb="199">
      <t>キン</t>
    </rPh>
    <rPh sb="200" eb="201">
      <t>マカナ</t>
    </rPh>
    <rPh sb="209" eb="211">
      <t>キュウスイ</t>
    </rPh>
    <rPh sb="211" eb="213">
      <t>ゲンカ</t>
    </rPh>
    <rPh sb="215" eb="218">
      <t>ゼンネンド</t>
    </rPh>
    <rPh sb="224" eb="226">
      <t>ゲンショウ</t>
    </rPh>
    <rPh sb="232" eb="234">
      <t>カコ</t>
    </rPh>
    <rPh sb="235" eb="236">
      <t>ネン</t>
    </rPh>
    <rPh sb="244" eb="245">
      <t>エン</t>
    </rPh>
    <rPh sb="245" eb="247">
      <t>ゼンゴ</t>
    </rPh>
    <rPh sb="248" eb="250">
      <t>スイイ</t>
    </rPh>
    <rPh sb="255" eb="257">
      <t>ルイジ</t>
    </rPh>
    <rPh sb="257" eb="259">
      <t>ダンタイ</t>
    </rPh>
    <rPh sb="259" eb="261">
      <t>ヘイキン</t>
    </rPh>
    <rPh sb="261" eb="262">
      <t>チ</t>
    </rPh>
    <rPh sb="263" eb="265">
      <t>ドウトウ</t>
    </rPh>
    <rPh sb="274" eb="276">
      <t>シセツ</t>
    </rPh>
    <rPh sb="276" eb="278">
      <t>リヨウ</t>
    </rPh>
    <rPh sb="278" eb="279">
      <t>リツ</t>
    </rPh>
    <rPh sb="281" eb="283">
      <t>ジンコウ</t>
    </rPh>
    <rPh sb="283" eb="285">
      <t>ゲンショウ</t>
    </rPh>
    <rPh sb="286" eb="287">
      <t>トモナ</t>
    </rPh>
    <rPh sb="289" eb="291">
      <t>キュウスイ</t>
    </rPh>
    <rPh sb="291" eb="292">
      <t>リョウ</t>
    </rPh>
    <rPh sb="293" eb="295">
      <t>ゲンショウ</t>
    </rPh>
    <rPh sb="295" eb="297">
      <t>ケイコウ</t>
    </rPh>
    <rPh sb="302" eb="304">
      <t>マッタン</t>
    </rPh>
    <rPh sb="306" eb="308">
      <t>ザンリュウ</t>
    </rPh>
    <rPh sb="308" eb="310">
      <t>エンソ</t>
    </rPh>
    <rPh sb="311" eb="313">
      <t>カクホ</t>
    </rPh>
    <rPh sb="319" eb="321">
      <t>ハイスイ</t>
    </rPh>
    <rPh sb="328" eb="330">
      <t>ビゾウ</t>
    </rPh>
    <rPh sb="331" eb="333">
      <t>ヨウイン</t>
    </rPh>
    <rPh sb="334" eb="335">
      <t>カンガ</t>
    </rPh>
    <rPh sb="342" eb="345">
      <t>ユウシュウリツ</t>
    </rPh>
    <rPh sb="354" eb="356">
      <t>ルイジ</t>
    </rPh>
    <rPh sb="356" eb="358">
      <t>ダンタイ</t>
    </rPh>
    <rPh sb="358" eb="360">
      <t>ヘイキン</t>
    </rPh>
    <rPh sb="360" eb="361">
      <t>チ</t>
    </rPh>
    <rPh sb="362" eb="364">
      <t>ウワマワ</t>
    </rPh>
    <rPh sb="376" eb="378">
      <t>シタマワ</t>
    </rPh>
    <rPh sb="387" eb="389">
      <t>ジンコウ</t>
    </rPh>
    <rPh sb="389" eb="391">
      <t>ゲンショウ</t>
    </rPh>
    <rPh sb="392" eb="393">
      <t>トモナ</t>
    </rPh>
    <rPh sb="394" eb="396">
      <t>キュウスイ</t>
    </rPh>
    <rPh sb="396" eb="397">
      <t>リョウ</t>
    </rPh>
    <rPh sb="398" eb="400">
      <t>ゲンショウ</t>
    </rPh>
    <rPh sb="406" eb="408">
      <t>マッタン</t>
    </rPh>
    <rPh sb="409" eb="411">
      <t>ザンリュウ</t>
    </rPh>
    <rPh sb="411" eb="413">
      <t>エンソ</t>
    </rPh>
    <rPh sb="414" eb="416">
      <t>カクホ</t>
    </rPh>
    <rPh sb="430" eb="432">
      <t>ヨウイン</t>
    </rPh>
    <rPh sb="433" eb="434">
      <t>カンガ</t>
    </rPh>
    <rPh sb="452" eb="454">
      <t>ハイスイ</t>
    </rPh>
    <rPh sb="454" eb="455">
      <t>カン</t>
    </rPh>
    <rPh sb="455" eb="458">
      <t>フセツガ</t>
    </rPh>
    <rPh sb="459" eb="460">
      <t>オコナ</t>
    </rPh>
    <rPh sb="466" eb="468">
      <t>ロウスイ</t>
    </rPh>
    <rPh sb="468" eb="470">
      <t>カショ</t>
    </rPh>
    <rPh sb="471" eb="473">
      <t>ゲンショウ</t>
    </rPh>
    <rPh sb="478" eb="481">
      <t>ゼンネンド</t>
    </rPh>
    <rPh sb="483" eb="485">
      <t>ユウシュウ</t>
    </rPh>
    <rPh sb="485" eb="486">
      <t>リツ</t>
    </rPh>
    <rPh sb="487" eb="489">
      <t>ゾウカ</t>
    </rPh>
    <rPh sb="492" eb="493">
      <t>カンガ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</si>
</sst>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38" fontId="3" fillId="0" borderId="0" xfId="1" applyFo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47.64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CC-46FA-AD0C-73EECD6B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71296"/>
        <c:axId val="3608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</c:v>
                </c:pt>
                <c:pt idx="1">
                  <c:v>0.91</c:v>
                </c:pt>
                <c:pt idx="2">
                  <c:v>1.26</c:v>
                </c:pt>
                <c:pt idx="3">
                  <c:v>0.78</c:v>
                </c:pt>
                <c:pt idx="4">
                  <c:v>0.56999999999999995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C-46FA-AD0C-73EECD6B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1296"/>
        <c:axId val="36085760"/>
      </c:lineChart>
      <c:dateAx>
        <c:axId val="3607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760"/>
        <c:crosses val="autoZero"/>
        <c:auto val="1"/>
        <c:lblOffset val="100"/>
        <c:baseTimeUnit val="years"/>
      </c:dateAx>
      <c:valAx>
        <c:axId val="3608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7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39.130000000000003</c:v>
                </c:pt>
                <c:pt idx="1">
                  <c:v>36.950000000000003</c:v>
                </c:pt>
                <c:pt idx="2">
                  <c:v>43.92</c:v>
                </c:pt>
                <c:pt idx="3">
                  <c:v>46.47</c:v>
                </c:pt>
                <c:pt idx="4">
                  <c:v>46.52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71C-ADB3-339387B3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61952"/>
        <c:axId val="5086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48.36</c:v>
                </c:pt>
                <c:pt idx="2">
                  <c:v>48.7</c:v>
                </c:pt>
                <c:pt idx="3">
                  <c:v>46.9</c:v>
                </c:pt>
                <c:pt idx="4">
                  <c:v>47.95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71C-ADB3-339387B3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1952"/>
        <c:axId val="50868224"/>
      </c:lineChart>
      <c:dateAx>
        <c:axId val="5086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68224"/>
        <c:crosses val="autoZero"/>
        <c:auto val="1"/>
        <c:lblOffset val="100"/>
        <c:baseTimeUnit val="years"/>
      </c:dateAx>
      <c:valAx>
        <c:axId val="5086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86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91.45</c:v>
                </c:pt>
                <c:pt idx="1">
                  <c:v>90.59</c:v>
                </c:pt>
                <c:pt idx="2">
                  <c:v>76.95</c:v>
                </c:pt>
                <c:pt idx="3">
                  <c:v>67.67</c:v>
                </c:pt>
                <c:pt idx="4">
                  <c:v>68.63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C-4460-B4F2-5CE83742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19680"/>
        <c:axId val="8663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75.239999999999995</c:v>
                </c:pt>
                <c:pt idx="2">
                  <c:v>74.959999999999994</c:v>
                </c:pt>
                <c:pt idx="3">
                  <c:v>74.63</c:v>
                </c:pt>
                <c:pt idx="4">
                  <c:v>74.900000000000006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9C-4460-B4F2-5CE83742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19680"/>
        <c:axId val="86638976"/>
      </c:lineChart>
      <c:dateAx>
        <c:axId val="5091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38976"/>
        <c:crosses val="autoZero"/>
        <c:auto val="1"/>
        <c:lblOffset val="100"/>
        <c:baseTimeUnit val="years"/>
      </c:dateAx>
      <c:valAx>
        <c:axId val="8663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91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88.33</c:v>
                </c:pt>
                <c:pt idx="1">
                  <c:v>88.78</c:v>
                </c:pt>
                <c:pt idx="2">
                  <c:v>87.79</c:v>
                </c:pt>
                <c:pt idx="3">
                  <c:v>87.53</c:v>
                </c:pt>
                <c:pt idx="4">
                  <c:v>87.39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FF-4E3F-B8CF-B23E5EF4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30144"/>
        <c:axId val="3704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73.06</c:v>
                </c:pt>
                <c:pt idx="2">
                  <c:v>72.03</c:v>
                </c:pt>
                <c:pt idx="3">
                  <c:v>72.11</c:v>
                </c:pt>
                <c:pt idx="4">
                  <c:v>74.05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FF-4E3F-B8CF-B23E5EF4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30144"/>
        <c:axId val="37040512"/>
      </c:lineChart>
      <c:dateAx>
        <c:axId val="37030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40512"/>
        <c:crosses val="autoZero"/>
        <c:auto val="1"/>
        <c:lblOffset val="100"/>
        <c:baseTimeUnit val="years"/>
      </c:dateAx>
      <c:valAx>
        <c:axId val="3704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30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B4-4649-9BA6-5CFA4593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79680"/>
        <c:axId val="3708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B4-4649-9BA6-5CFA4593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79680"/>
        <c:axId val="37081856"/>
      </c:lineChart>
      <c:dateAx>
        <c:axId val="3707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81856"/>
        <c:crosses val="autoZero"/>
        <c:auto val="1"/>
        <c:lblOffset val="100"/>
        <c:baseTimeUnit val="years"/>
      </c:dateAx>
      <c:valAx>
        <c:axId val="3708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7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75-4B90-9B72-BB67D1C1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66080"/>
        <c:axId val="3720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75-4B90-9B72-BB67D1C1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6080"/>
        <c:axId val="37201024"/>
      </c:lineChart>
      <c:dateAx>
        <c:axId val="3716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01024"/>
        <c:crosses val="autoZero"/>
        <c:auto val="1"/>
        <c:lblOffset val="100"/>
        <c:baseTimeUnit val="years"/>
      </c:dateAx>
      <c:valAx>
        <c:axId val="3720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6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0-4986-B480-E9F32D54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38656"/>
        <c:axId val="3724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0-4986-B480-E9F32D54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38656"/>
        <c:axId val="37244928"/>
      </c:lineChart>
      <c:dateAx>
        <c:axId val="3723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44928"/>
        <c:crosses val="autoZero"/>
        <c:auto val="1"/>
        <c:lblOffset val="100"/>
        <c:baseTimeUnit val="years"/>
      </c:dateAx>
      <c:valAx>
        <c:axId val="3724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3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19-4242-BBBB-473DB7A8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0000"/>
        <c:axId val="3728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9-4242-BBBB-473DB7A8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80000"/>
        <c:axId val="37286272"/>
      </c:lineChart>
      <c:dateAx>
        <c:axId val="3728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86272"/>
        <c:crosses val="autoZero"/>
        <c:auto val="1"/>
        <c:lblOffset val="100"/>
        <c:baseTimeUnit val="years"/>
      </c:dateAx>
      <c:valAx>
        <c:axId val="3728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8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879.28</c:v>
                </c:pt>
                <c:pt idx="1">
                  <c:v>850.16</c:v>
                </c:pt>
                <c:pt idx="2">
                  <c:v>797.5</c:v>
                </c:pt>
                <c:pt idx="3">
                  <c:v>762.76</c:v>
                </c:pt>
                <c:pt idx="4">
                  <c:v>13095.85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2A-40FC-AF7B-EBCD6312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0688"/>
        <c:axId val="5069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1462.56</c:v>
                </c:pt>
                <c:pt idx="1">
                  <c:v>1486.62</c:v>
                </c:pt>
                <c:pt idx="2">
                  <c:v>1510.14</c:v>
                </c:pt>
                <c:pt idx="3">
                  <c:v>1595.62</c:v>
                </c:pt>
                <c:pt idx="4">
                  <c:v>1302.33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2A-40FC-AF7B-EBCD6312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0688"/>
        <c:axId val="50692864"/>
      </c:lineChart>
      <c:dateAx>
        <c:axId val="5069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692864"/>
        <c:crosses val="autoZero"/>
        <c:auto val="1"/>
        <c:lblOffset val="100"/>
        <c:baseTimeUnit val="years"/>
      </c:dateAx>
      <c:valAx>
        <c:axId val="5069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69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56.32</c:v>
                </c:pt>
                <c:pt idx="1">
                  <c:v>52.54</c:v>
                </c:pt>
                <c:pt idx="2">
                  <c:v>56.55</c:v>
                </c:pt>
                <c:pt idx="3">
                  <c:v>55.79</c:v>
                </c:pt>
                <c:pt idx="4">
                  <c:v>56.92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5-42A8-AECF-BB4832DF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95648"/>
        <c:axId val="5079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32.39</c:v>
                </c:pt>
                <c:pt idx="1">
                  <c:v>24.39</c:v>
                </c:pt>
                <c:pt idx="2">
                  <c:v>22.67</c:v>
                </c:pt>
                <c:pt idx="3">
                  <c:v>37.92</c:v>
                </c:pt>
                <c:pt idx="4">
                  <c:v>40.89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D5-42A8-AECF-BB4832DF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95648"/>
        <c:axId val="50797568"/>
      </c:lineChart>
      <c:dateAx>
        <c:axId val="5079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797568"/>
        <c:crosses val="autoZero"/>
        <c:auto val="1"/>
        <c:lblOffset val="100"/>
        <c:baseTimeUnit val="years"/>
      </c:dateAx>
      <c:valAx>
        <c:axId val="5079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79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379.49</c:v>
                </c:pt>
                <c:pt idx="1">
                  <c:v>428.11</c:v>
                </c:pt>
                <c:pt idx="2">
                  <c:v>397.19</c:v>
                </c:pt>
                <c:pt idx="3">
                  <c:v>428.41</c:v>
                </c:pt>
                <c:pt idx="4">
                  <c:v>426.12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5-4CE4-9F10-EFA6077A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36992"/>
        <c:axId val="5083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530.83000000000004</c:v>
                </c:pt>
                <c:pt idx="1">
                  <c:v>734.18</c:v>
                </c:pt>
                <c:pt idx="2">
                  <c:v>789.62</c:v>
                </c:pt>
                <c:pt idx="3">
                  <c:v>423.18</c:v>
                </c:pt>
                <c:pt idx="4">
                  <c:v>383.2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C5-4CE4-9F10-EFA6077A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36992"/>
        <c:axId val="50838912"/>
      </c:lineChart>
      <c:dateAx>
        <c:axId val="5083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38912"/>
        <c:crosses val="autoZero"/>
        <c:auto val="1"/>
        <c:lblOffset val="100"/>
        <c:baseTimeUnit val="years"/>
      </c:dateAx>
      <c:valAx>
        <c:axId val="5083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83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0" zoomScaleNormal="66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4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9.75" customHeight="1">
      <c r="A2" s="1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>
      <c r="A3" s="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>
      <c r="A4" s="1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ht="18.75" customHeight="1">
      <c r="A6" s="1"/>
      <c r="B6" s="80" t="str">
        <f>データ!H6</f>
        <v>福島県　須賀川市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ht="18.75" customHeight="1">
      <c r="A7" s="1"/>
      <c r="B7" s="77" t="s">
        <v>1</v>
      </c>
      <c r="C7" s="77"/>
      <c r="D7" s="77"/>
      <c r="E7" s="77"/>
      <c r="F7" s="77"/>
      <c r="G7" s="77"/>
      <c r="H7" s="77"/>
      <c r="I7" s="77" t="s">
        <v>2</v>
      </c>
      <c r="J7" s="77"/>
      <c r="K7" s="77"/>
      <c r="L7" s="77"/>
      <c r="M7" s="77"/>
      <c r="N7" s="77"/>
      <c r="O7" s="77"/>
      <c r="P7" s="77" t="s">
        <v>3</v>
      </c>
      <c r="Q7" s="77"/>
      <c r="R7" s="77"/>
      <c r="S7" s="77"/>
      <c r="T7" s="77"/>
      <c r="U7" s="77"/>
      <c r="V7" s="77"/>
      <c r="W7" s="77" t="s">
        <v>4</v>
      </c>
      <c r="X7" s="77"/>
      <c r="Y7" s="77"/>
      <c r="Z7" s="77"/>
      <c r="AA7" s="77"/>
      <c r="AB7" s="77"/>
      <c r="AC7" s="77"/>
      <c r="AD7" s="77" t="s">
        <v>5</v>
      </c>
      <c r="AE7" s="77"/>
      <c r="AF7" s="77"/>
      <c r="AG7" s="77"/>
      <c r="AH7" s="77"/>
      <c r="AI7" s="77"/>
      <c r="AJ7" s="77"/>
      <c r="AK7" s="1"/>
      <c r="AL7" s="77" t="s">
        <v>6</v>
      </c>
      <c r="AM7" s="77"/>
      <c r="AN7" s="77"/>
      <c r="AO7" s="77"/>
      <c r="AP7" s="77"/>
      <c r="AQ7" s="77"/>
      <c r="AR7" s="77"/>
      <c r="AS7" s="77"/>
      <c r="AT7" s="77" t="s">
        <v>7</v>
      </c>
      <c r="AU7" s="77"/>
      <c r="AV7" s="77"/>
      <c r="AW7" s="77"/>
      <c r="AX7" s="77"/>
      <c r="AY7" s="77"/>
      <c r="AZ7" s="77"/>
      <c r="BA7" s="77"/>
      <c r="BB7" s="77" t="s">
        <v>8</v>
      </c>
      <c r="BC7" s="77"/>
      <c r="BD7" s="77"/>
      <c r="BE7" s="77"/>
      <c r="BF7" s="77"/>
      <c r="BG7" s="77"/>
      <c r="BH7" s="77"/>
      <c r="BI7" s="77"/>
      <c r="BJ7" s="2"/>
      <c r="BK7" s="2"/>
      <c r="BL7" s="3" t="s">
        <v>9</v>
      </c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5"/>
    </row>
    <row r="8" spans="1:78" ht="18.75" customHeight="1">
      <c r="A8" s="1"/>
      <c r="B8" s="78" t="str">
        <f>データ!$I$6</f>
        <v>法非適用</v>
      </c>
      <c r="C8" s="78"/>
      <c r="D8" s="78"/>
      <c r="E8" s="78"/>
      <c r="F8" s="78"/>
      <c r="G8" s="78"/>
      <c r="H8" s="78"/>
      <c r="I8" s="78" t="str">
        <f>データ!$J$6</f>
        <v>水道事業</v>
      </c>
      <c r="J8" s="78"/>
      <c r="K8" s="78"/>
      <c r="L8" s="78"/>
      <c r="M8" s="78"/>
      <c r="N8" s="78"/>
      <c r="O8" s="78"/>
      <c r="P8" s="78" t="str">
        <f>データ!$K$6</f>
        <v>簡易水道事業</v>
      </c>
      <c r="Q8" s="78"/>
      <c r="R8" s="78"/>
      <c r="S8" s="78"/>
      <c r="T8" s="78"/>
      <c r="U8" s="78"/>
      <c r="V8" s="78"/>
      <c r="W8" s="78" t="str">
        <f>データ!$L$6</f>
        <v>D4</v>
      </c>
      <c r="X8" s="78"/>
      <c r="Y8" s="78"/>
      <c r="Z8" s="78"/>
      <c r="AA8" s="78"/>
      <c r="AB8" s="78"/>
      <c r="AC8" s="78"/>
      <c r="AD8" s="78" t="str">
        <f>データ!$M$6</f>
        <v>非設置</v>
      </c>
      <c r="AE8" s="78"/>
      <c r="AF8" s="78"/>
      <c r="AG8" s="78"/>
      <c r="AH8" s="78"/>
      <c r="AI8" s="78"/>
      <c r="AJ8" s="78"/>
      <c r="AK8" s="1"/>
      <c r="AL8" s="72">
        <f>データ!$R$6</f>
        <v>77153</v>
      </c>
      <c r="AM8" s="72"/>
      <c r="AN8" s="72"/>
      <c r="AO8" s="72"/>
      <c r="AP8" s="72"/>
      <c r="AQ8" s="72"/>
      <c r="AR8" s="72"/>
      <c r="AS8" s="72"/>
      <c r="AT8" s="71">
        <f>データ!$S$6</f>
        <v>279.43</v>
      </c>
      <c r="AU8" s="71"/>
      <c r="AV8" s="71"/>
      <c r="AW8" s="71"/>
      <c r="AX8" s="71"/>
      <c r="AY8" s="71"/>
      <c r="AZ8" s="71"/>
      <c r="BA8" s="71"/>
      <c r="BB8" s="71">
        <f>データ!$T$6</f>
        <v>276.11</v>
      </c>
      <c r="BC8" s="71"/>
      <c r="BD8" s="71"/>
      <c r="BE8" s="71"/>
      <c r="BF8" s="71"/>
      <c r="BG8" s="71"/>
      <c r="BH8" s="71"/>
      <c r="BI8" s="71"/>
      <c r="BJ8" s="2"/>
      <c r="BK8" s="2"/>
      <c r="BL8" s="75" t="s">
        <v>10</v>
      </c>
      <c r="BM8" s="76"/>
      <c r="BN8" s="6" t="s">
        <v>11</v>
      </c>
      <c r="BO8" s="7"/>
      <c r="BP8" s="7"/>
      <c r="BQ8" s="7"/>
      <c r="BR8" s="7"/>
      <c r="BS8" s="7"/>
      <c r="BT8" s="7"/>
      <c r="BU8" s="7"/>
      <c r="BV8" s="7"/>
      <c r="BW8" s="7"/>
      <c r="BX8" s="7"/>
      <c r="BY8" s="8"/>
    </row>
    <row r="9" spans="1:78" ht="18.75" customHeight="1">
      <c r="A9" s="1"/>
      <c r="B9" s="77" t="s">
        <v>12</v>
      </c>
      <c r="C9" s="77"/>
      <c r="D9" s="77"/>
      <c r="E9" s="77"/>
      <c r="F9" s="77"/>
      <c r="G9" s="77"/>
      <c r="H9" s="77"/>
      <c r="I9" s="77" t="s">
        <v>13</v>
      </c>
      <c r="J9" s="77"/>
      <c r="K9" s="77"/>
      <c r="L9" s="77"/>
      <c r="M9" s="77"/>
      <c r="N9" s="77"/>
      <c r="O9" s="77"/>
      <c r="P9" s="77" t="s">
        <v>14</v>
      </c>
      <c r="Q9" s="77"/>
      <c r="R9" s="77"/>
      <c r="S9" s="77"/>
      <c r="T9" s="77"/>
      <c r="U9" s="77"/>
      <c r="V9" s="77"/>
      <c r="W9" s="77" t="s">
        <v>15</v>
      </c>
      <c r="X9" s="77"/>
      <c r="Y9" s="77"/>
      <c r="Z9" s="77"/>
      <c r="AA9" s="77"/>
      <c r="AB9" s="77"/>
      <c r="AC9" s="77"/>
      <c r="AD9" s="1"/>
      <c r="AE9" s="1"/>
      <c r="AF9" s="1"/>
      <c r="AG9" s="1"/>
      <c r="AH9" s="2"/>
      <c r="AI9" s="1"/>
      <c r="AJ9" s="1"/>
      <c r="AK9" s="1"/>
      <c r="AL9" s="77" t="s">
        <v>16</v>
      </c>
      <c r="AM9" s="77"/>
      <c r="AN9" s="77"/>
      <c r="AO9" s="77"/>
      <c r="AP9" s="77"/>
      <c r="AQ9" s="77"/>
      <c r="AR9" s="77"/>
      <c r="AS9" s="77"/>
      <c r="AT9" s="77" t="s">
        <v>17</v>
      </c>
      <c r="AU9" s="77"/>
      <c r="AV9" s="77"/>
      <c r="AW9" s="77"/>
      <c r="AX9" s="77"/>
      <c r="AY9" s="77"/>
      <c r="AZ9" s="77"/>
      <c r="BA9" s="77"/>
      <c r="BB9" s="77" t="s">
        <v>18</v>
      </c>
      <c r="BC9" s="77"/>
      <c r="BD9" s="77"/>
      <c r="BE9" s="77"/>
      <c r="BF9" s="77"/>
      <c r="BG9" s="77"/>
      <c r="BH9" s="77"/>
      <c r="BI9" s="77"/>
      <c r="BJ9" s="2"/>
      <c r="BK9" s="2"/>
      <c r="BL9" s="69" t="s">
        <v>19</v>
      </c>
      <c r="BM9" s="70"/>
      <c r="BN9" s="9" t="s">
        <v>20</v>
      </c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1"/>
    </row>
    <row r="10" spans="1:78" ht="18.75" customHeight="1">
      <c r="A10" s="1"/>
      <c r="B10" s="71" t="str">
        <f>データ!$N$6</f>
        <v>-</v>
      </c>
      <c r="C10" s="71"/>
      <c r="D10" s="71"/>
      <c r="E10" s="71"/>
      <c r="F10" s="71"/>
      <c r="G10" s="71"/>
      <c r="H10" s="71"/>
      <c r="I10" s="71" t="str">
        <f>データ!$O$6</f>
        <v>該当数値なし</v>
      </c>
      <c r="J10" s="71"/>
      <c r="K10" s="71"/>
      <c r="L10" s="71"/>
      <c r="M10" s="71"/>
      <c r="N10" s="71"/>
      <c r="O10" s="71"/>
      <c r="P10" s="71">
        <f>データ!$P$6</f>
        <v>0.05</v>
      </c>
      <c r="Q10" s="71"/>
      <c r="R10" s="71"/>
      <c r="S10" s="71"/>
      <c r="T10" s="71"/>
      <c r="U10" s="71"/>
      <c r="V10" s="71"/>
      <c r="W10" s="72">
        <f>データ!$Q$6</f>
        <v>3825</v>
      </c>
      <c r="X10" s="72"/>
      <c r="Y10" s="72"/>
      <c r="Z10" s="72"/>
      <c r="AA10" s="72"/>
      <c r="AB10" s="72"/>
      <c r="AC10" s="72"/>
      <c r="AD10" s="1"/>
      <c r="AE10" s="1"/>
      <c r="AF10" s="1"/>
      <c r="AG10" s="1"/>
      <c r="AH10" s="1"/>
      <c r="AI10" s="1"/>
      <c r="AJ10" s="1"/>
      <c r="AK10" s="1"/>
      <c r="AL10" s="72">
        <f>データ!$U$6</f>
        <v>36</v>
      </c>
      <c r="AM10" s="72"/>
      <c r="AN10" s="72"/>
      <c r="AO10" s="72"/>
      <c r="AP10" s="72"/>
      <c r="AQ10" s="72"/>
      <c r="AR10" s="72"/>
      <c r="AS10" s="72"/>
      <c r="AT10" s="71">
        <f>データ!$V$6</f>
        <v>0.08</v>
      </c>
      <c r="AU10" s="71"/>
      <c r="AV10" s="71"/>
      <c r="AW10" s="71"/>
      <c r="AX10" s="71"/>
      <c r="AY10" s="71"/>
      <c r="AZ10" s="71"/>
      <c r="BA10" s="71"/>
      <c r="BB10" s="71">
        <f>データ!$W$6</f>
        <v>450</v>
      </c>
      <c r="BC10" s="71"/>
      <c r="BD10" s="71"/>
      <c r="BE10" s="71"/>
      <c r="BF10" s="71"/>
      <c r="BG10" s="71"/>
      <c r="BH10" s="71"/>
      <c r="BI10" s="71"/>
      <c r="BJ10" s="1"/>
      <c r="BK10" s="1"/>
      <c r="BL10" s="73" t="s">
        <v>21</v>
      </c>
      <c r="BM10" s="74"/>
      <c r="BN10" s="12" t="s">
        <v>22</v>
      </c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4"/>
    </row>
    <row r="11" spans="1:78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64" t="s">
        <v>23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1"/>
      <c r="B14" s="66" t="s">
        <v>24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1"/>
      <c r="BL14" s="42" t="s">
        <v>25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1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1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7"/>
      <c r="BK16" s="1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1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7"/>
      <c r="BK17" s="1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1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7"/>
      <c r="BK18" s="1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1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7"/>
      <c r="BK19" s="1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1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7"/>
      <c r="BK20" s="1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1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7"/>
      <c r="BK21" s="1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1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7"/>
      <c r="BK22" s="1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1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7"/>
      <c r="BK23" s="1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7"/>
      <c r="BK24" s="1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1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7"/>
      <c r="BK25" s="1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7"/>
      <c r="BK26" s="1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1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7"/>
      <c r="BK27" s="1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1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7"/>
      <c r="BK28" s="1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7"/>
      <c r="BK29" s="1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1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7"/>
      <c r="BK30" s="1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7"/>
      <c r="BK31" s="1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1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7"/>
      <c r="BK32" s="1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7"/>
      <c r="BK33" s="1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1"/>
      <c r="B34" s="15"/>
      <c r="C34" s="54" t="s">
        <v>26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8"/>
      <c r="R34" s="54" t="s">
        <v>27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8"/>
      <c r="AG34" s="54" t="s">
        <v>28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8"/>
      <c r="AV34" s="54" t="s">
        <v>29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7"/>
      <c r="BK34" s="1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1"/>
      <c r="B35" s="15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8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8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8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7"/>
      <c r="BK35" s="1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1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7"/>
      <c r="BK36" s="1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1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7"/>
      <c r="BK37" s="1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1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7"/>
      <c r="BK38" s="1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7"/>
      <c r="BK39" s="1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1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7"/>
      <c r="BK40" s="1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1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7"/>
      <c r="BK41" s="1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1"/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7"/>
      <c r="BK42" s="1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1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7"/>
      <c r="BK43" s="1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1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7"/>
      <c r="BK44" s="1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1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7"/>
      <c r="BK45" s="1"/>
      <c r="BL45" s="42" t="s">
        <v>30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1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7"/>
      <c r="BK46" s="1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1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7"/>
      <c r="BK47" s="1"/>
      <c r="BL47" s="55" t="s">
        <v>121</v>
      </c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7"/>
    </row>
    <row r="48" spans="1:78" ht="13.5" customHeight="1">
      <c r="A48" s="1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7"/>
      <c r="BK48" s="1"/>
      <c r="BL48" s="55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7"/>
    </row>
    <row r="49" spans="1:78" ht="13.5" customHeight="1">
      <c r="A49" s="1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7"/>
      <c r="BK49" s="1"/>
      <c r="BL49" s="55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7"/>
    </row>
    <row r="50" spans="1:78" ht="13.5" customHeight="1">
      <c r="A50" s="1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7"/>
      <c r="BK50" s="1"/>
      <c r="BL50" s="55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7"/>
    </row>
    <row r="51" spans="1:78" ht="13.5" customHeight="1">
      <c r="A51" s="1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7"/>
      <c r="BK51" s="1"/>
      <c r="BL51" s="55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7"/>
    </row>
    <row r="52" spans="1:78" ht="13.5" customHeight="1">
      <c r="A52" s="1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7"/>
      <c r="BK52" s="1"/>
      <c r="BL52" s="55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7"/>
    </row>
    <row r="53" spans="1:78" ht="13.5" customHeight="1">
      <c r="A53" s="1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7"/>
      <c r="BK53" s="1"/>
      <c r="BL53" s="55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7"/>
    </row>
    <row r="54" spans="1:78" ht="13.5" customHeight="1">
      <c r="A54" s="1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7"/>
      <c r="BK54" s="1"/>
      <c r="BL54" s="55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7"/>
    </row>
    <row r="55" spans="1:78" ht="13.5" customHeight="1">
      <c r="A55" s="1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7"/>
      <c r="BK55" s="1"/>
      <c r="BL55" s="55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7"/>
    </row>
    <row r="56" spans="1:78" ht="13.5" customHeight="1">
      <c r="A56" s="1"/>
      <c r="B56" s="15"/>
      <c r="C56" s="54" t="s">
        <v>31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8"/>
      <c r="R56" s="54" t="s">
        <v>32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8"/>
      <c r="AG56" s="54" t="s">
        <v>33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8"/>
      <c r="AV56" s="54" t="s">
        <v>34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7"/>
      <c r="BK56" s="1"/>
      <c r="BL56" s="55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7"/>
    </row>
    <row r="57" spans="1:78" ht="13.5" customHeight="1">
      <c r="A57" s="1"/>
      <c r="B57" s="1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8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8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8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7"/>
      <c r="BK57" s="1"/>
      <c r="BL57" s="55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7"/>
    </row>
    <row r="58" spans="1:78" ht="13.5" customHeight="1">
      <c r="A58" s="1"/>
      <c r="B58" s="1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8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8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8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7"/>
      <c r="BK58" s="1"/>
      <c r="BL58" s="55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7"/>
    </row>
    <row r="59" spans="1:78" ht="13.5" customHeight="1">
      <c r="A59" s="1"/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2"/>
      <c r="BK59" s="1"/>
      <c r="BL59" s="55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7"/>
    </row>
    <row r="60" spans="1:78" ht="13.5" customHeight="1">
      <c r="A60" s="1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1"/>
      <c r="BL60" s="55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7"/>
    </row>
    <row r="61" spans="1:78" ht="13.5" customHeight="1">
      <c r="A61" s="1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1"/>
      <c r="BL61" s="55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7"/>
    </row>
    <row r="62" spans="1:78" ht="13.5" customHeight="1">
      <c r="A62" s="1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7"/>
      <c r="BK62" s="1"/>
      <c r="BL62" s="55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7"/>
    </row>
    <row r="63" spans="1:78" ht="13.5" customHeight="1">
      <c r="A63" s="1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7"/>
      <c r="BK63" s="1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1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7"/>
      <c r="BK64" s="1"/>
      <c r="BL64" s="42" t="s">
        <v>36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1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7"/>
      <c r="BK65" s="1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1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7"/>
      <c r="BK66" s="1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1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7"/>
      <c r="BK67" s="1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1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7"/>
      <c r="BK68" s="1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7"/>
      <c r="BK69" s="1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1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7"/>
      <c r="BK70" s="1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1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7"/>
      <c r="BK71" s="1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7"/>
      <c r="BK72" s="1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1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7"/>
      <c r="BK73" s="1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1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7"/>
      <c r="BK74" s="1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1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7"/>
      <c r="BK75" s="1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1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7"/>
      <c r="BK76" s="1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1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7"/>
      <c r="BK77" s="1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1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7"/>
      <c r="BK78" s="1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1"/>
      <c r="B79" s="15"/>
      <c r="C79" s="54" t="s">
        <v>37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8"/>
      <c r="V79" s="18"/>
      <c r="W79" s="54" t="s">
        <v>38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8"/>
      <c r="AP79" s="18"/>
      <c r="AQ79" s="54" t="s">
        <v>39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6"/>
      <c r="BJ79" s="17"/>
      <c r="BK79" s="1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1"/>
      <c r="B80" s="15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8"/>
      <c r="V80" s="18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8"/>
      <c r="AP80" s="18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6"/>
      <c r="BJ80" s="17"/>
      <c r="BK80" s="1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1"/>
      <c r="B81" s="15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16"/>
      <c r="V81" s="16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16"/>
      <c r="AP81" s="16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16"/>
      <c r="BJ81" s="17"/>
      <c r="BK81" s="1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1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2"/>
      <c r="BK82" s="1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4" t="s">
        <v>40</v>
      </c>
    </row>
    <row r="84" spans="1:78" hidden="1">
      <c r="B84" s="25" t="s">
        <v>41</v>
      </c>
      <c r="C84" s="25"/>
      <c r="D84" s="25"/>
      <c r="E84" s="25" t="s">
        <v>42</v>
      </c>
      <c r="F84" s="25" t="s">
        <v>43</v>
      </c>
      <c r="G84" s="25" t="s">
        <v>44</v>
      </c>
      <c r="H84" s="25" t="s">
        <v>45</v>
      </c>
      <c r="I84" s="25" t="s">
        <v>46</v>
      </c>
      <c r="J84" s="25" t="s">
        <v>47</v>
      </c>
      <c r="K84" s="25" t="s">
        <v>48</v>
      </c>
      <c r="L84" s="25" t="s">
        <v>49</v>
      </c>
      <c r="M84" s="25" t="s">
        <v>50</v>
      </c>
      <c r="N84" s="25" t="s">
        <v>51</v>
      </c>
      <c r="O84" s="25" t="s">
        <v>52</v>
      </c>
    </row>
    <row r="85" spans="1:78" hidden="1">
      <c r="B85" s="25"/>
      <c r="C85" s="25"/>
      <c r="D85" s="25"/>
      <c r="E85" s="25" t="str">
        <f>データ!AH6</f>
        <v>【75.76】</v>
      </c>
      <c r="F85" s="25" t="s">
        <v>53</v>
      </c>
      <c r="G85" s="25" t="s">
        <v>54</v>
      </c>
      <c r="H85" s="25" t="str">
        <f>データ!BO6</f>
        <v>【1,141.75】</v>
      </c>
      <c r="I85" s="25" t="str">
        <f>データ!BZ6</f>
        <v>【54.93】</v>
      </c>
      <c r="J85" s="25" t="str">
        <f>データ!CK6</f>
        <v>【292.18】</v>
      </c>
      <c r="K85" s="25" t="str">
        <f>データ!CV6</f>
        <v>【56.91】</v>
      </c>
      <c r="L85" s="25" t="str">
        <f>データ!DG6</f>
        <v>【74.25】</v>
      </c>
      <c r="M85" s="25" t="s">
        <v>54</v>
      </c>
      <c r="N85" s="25" t="s">
        <v>54</v>
      </c>
      <c r="O85" s="25" t="str">
        <f>データ!EN6</f>
        <v>【0.72】</v>
      </c>
    </row>
  </sheetData>
  <sheetProtection algorithmName="SHA-512" hashValue="NYM0C9q7QgB7EPyUuEp2Z+yBK6OQbLPvzvII1s9tR07lX04MHcTVFrP8nbrrN5f/pU0eeOUbo0v8jqpaY39Z0w==" saltValue="8NPcsYNZZLAsQgzyoHuTDg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55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>
        <v>1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/>
      <c r="AI1" s="26">
        <v>1</v>
      </c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/>
      <c r="AT1" s="26">
        <v>1</v>
      </c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/>
      <c r="BE1" s="26">
        <v>1</v>
      </c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/>
      <c r="BP1" s="26">
        <v>1</v>
      </c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/>
      <c r="CA1" s="26">
        <v>1</v>
      </c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/>
      <c r="CL1" s="26">
        <v>1</v>
      </c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/>
      <c r="CW1" s="26">
        <v>1</v>
      </c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/>
      <c r="DH1" s="26">
        <v>1</v>
      </c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/>
      <c r="DS1" s="26">
        <v>1</v>
      </c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/>
      <c r="ED1" s="26">
        <v>1</v>
      </c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/>
    </row>
    <row r="2" spans="1:144">
      <c r="A2" s="27" t="s">
        <v>56</v>
      </c>
      <c r="B2" s="27">
        <f>COLUMN()-1</f>
        <v>1</v>
      </c>
      <c r="C2" s="27">
        <f t="shared" ref="C2:BR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ref="BS2:ED2" si="1">COLUMN()-1</f>
        <v>70</v>
      </c>
      <c r="BT2" s="27">
        <f t="shared" si="1"/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ref="EE2:EN2" si="2">COLUMN()-1</f>
        <v>134</v>
      </c>
      <c r="EF2" s="27">
        <f t="shared" si="2"/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</row>
    <row r="3" spans="1:144">
      <c r="A3" s="27" t="s">
        <v>57</v>
      </c>
      <c r="B3" s="28" t="s">
        <v>58</v>
      </c>
      <c r="C3" s="28" t="s">
        <v>59</v>
      </c>
      <c r="D3" s="28" t="s">
        <v>60</v>
      </c>
      <c r="E3" s="28" t="s">
        <v>61</v>
      </c>
      <c r="F3" s="28" t="s">
        <v>62</v>
      </c>
      <c r="G3" s="28" t="s">
        <v>63</v>
      </c>
      <c r="H3" s="82" t="s">
        <v>64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65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66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>
      <c r="A4" s="27" t="s">
        <v>67</v>
      </c>
      <c r="B4" s="29"/>
      <c r="C4" s="29"/>
      <c r="D4" s="29"/>
      <c r="E4" s="29"/>
      <c r="F4" s="29"/>
      <c r="G4" s="29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68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69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70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71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72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73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74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75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76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77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78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>
      <c r="A5" s="27" t="s">
        <v>79</v>
      </c>
      <c r="B5" s="30"/>
      <c r="C5" s="30"/>
      <c r="D5" s="30"/>
      <c r="E5" s="30"/>
      <c r="F5" s="30"/>
      <c r="G5" s="30"/>
      <c r="H5" s="31" t="s">
        <v>80</v>
      </c>
      <c r="I5" s="31" t="s">
        <v>81</v>
      </c>
      <c r="J5" s="31" t="s">
        <v>82</v>
      </c>
      <c r="K5" s="31" t="s">
        <v>83</v>
      </c>
      <c r="L5" s="31" t="s">
        <v>84</v>
      </c>
      <c r="M5" s="31" t="s">
        <v>85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41</v>
      </c>
      <c r="AI5" s="31" t="s">
        <v>96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96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96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96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96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96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96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96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96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96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</row>
    <row r="6" spans="1:144" s="35" customFormat="1">
      <c r="A6" s="27" t="s">
        <v>107</v>
      </c>
      <c r="B6" s="32">
        <f>B7</f>
        <v>2017</v>
      </c>
      <c r="C6" s="32">
        <f t="shared" ref="C6:W6" si="3">C7</f>
        <v>72079</v>
      </c>
      <c r="D6" s="32">
        <f t="shared" si="3"/>
        <v>47</v>
      </c>
      <c r="E6" s="32">
        <f t="shared" si="3"/>
        <v>1</v>
      </c>
      <c r="F6" s="32">
        <f t="shared" si="3"/>
        <v>0</v>
      </c>
      <c r="G6" s="32">
        <f t="shared" si="3"/>
        <v>0</v>
      </c>
      <c r="H6" s="32" t="str">
        <f t="shared" si="3"/>
        <v>福島県　須賀川市</v>
      </c>
      <c r="I6" s="32" t="str">
        <f t="shared" si="3"/>
        <v>法非適用</v>
      </c>
      <c r="J6" s="32" t="str">
        <f t="shared" si="3"/>
        <v>水道事業</v>
      </c>
      <c r="K6" s="32" t="str">
        <f t="shared" si="3"/>
        <v>簡易水道事業</v>
      </c>
      <c r="L6" s="32" t="str">
        <f t="shared" si="3"/>
        <v>D4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0.05</v>
      </c>
      <c r="Q6" s="33">
        <f t="shared" si="3"/>
        <v>3825</v>
      </c>
      <c r="R6" s="33">
        <f t="shared" si="3"/>
        <v>77153</v>
      </c>
      <c r="S6" s="33">
        <f t="shared" si="3"/>
        <v>279.43</v>
      </c>
      <c r="T6" s="33">
        <f t="shared" si="3"/>
        <v>276.11</v>
      </c>
      <c r="U6" s="33">
        <f t="shared" si="3"/>
        <v>36</v>
      </c>
      <c r="V6" s="33">
        <f t="shared" si="3"/>
        <v>0.08</v>
      </c>
      <c r="W6" s="33">
        <f t="shared" si="3"/>
        <v>450</v>
      </c>
      <c r="X6" s="34">
        <f>IF(X7="",NA(),X7)</f>
        <v>88.33</v>
      </c>
      <c r="Y6" s="34">
        <f t="shared" ref="Y6:AG6" si="4">IF(Y7="",NA(),Y7)</f>
        <v>88.78</v>
      </c>
      <c r="Z6" s="34">
        <f t="shared" si="4"/>
        <v>87.79</v>
      </c>
      <c r="AA6" s="34">
        <f t="shared" si="4"/>
        <v>87.53</v>
      </c>
      <c r="AB6" s="34">
        <f t="shared" si="4"/>
        <v>87.39</v>
      </c>
      <c r="AC6" s="34">
        <f t="shared" si="4"/>
        <v>71.66</v>
      </c>
      <c r="AD6" s="34">
        <f t="shared" si="4"/>
        <v>73.06</v>
      </c>
      <c r="AE6" s="34">
        <f t="shared" si="4"/>
        <v>72.03</v>
      </c>
      <c r="AF6" s="34">
        <f t="shared" si="4"/>
        <v>72.11</v>
      </c>
      <c r="AG6" s="34">
        <f t="shared" si="4"/>
        <v>74.05</v>
      </c>
      <c r="AH6" s="33" t="str">
        <f>IF(AH7="","",IF(AH7="-","【-】","【"&amp;SUBSTITUTE(TEXT(AH7,"#,##0.00"),"-","△")&amp;"】"))</f>
        <v>【75.76】</v>
      </c>
      <c r="AI6" s="33" t="e">
        <f>IF(AI7="",NA(),AI7)</f>
        <v>#N/A</v>
      </c>
      <c r="AJ6" s="33" t="e">
        <f t="shared" ref="AJ6:AR6" si="5">IF(AJ7="",NA(),AJ7)</f>
        <v>#N/A</v>
      </c>
      <c r="AK6" s="33" t="e">
        <f t="shared" si="5"/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str">
        <f>IF(AS7="","",IF(AS7="-","【-】","【"&amp;SUBSTITUTE(TEXT(AS7,"#,##0.00"),"-","△")&amp;"】"))</f>
        <v/>
      </c>
      <c r="AT6" s="33" t="e">
        <f>IF(AT7="",NA(),AT7)</f>
        <v>#N/A</v>
      </c>
      <c r="AU6" s="33" t="e">
        <f t="shared" ref="AU6:BC6" si="6">IF(AU7="",NA(),AU7)</f>
        <v>#N/A</v>
      </c>
      <c r="AV6" s="33" t="e">
        <f t="shared" si="6"/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str">
        <f>IF(BD7="","",IF(BD7="-","【-】","【"&amp;SUBSTITUTE(TEXT(BD7,"#,##0.00"),"-","△")&amp;"】"))</f>
        <v/>
      </c>
      <c r="BE6" s="34">
        <f>IF(BE7="",NA(),BE7)</f>
        <v>879.28</v>
      </c>
      <c r="BF6" s="34">
        <f t="shared" ref="BF6:BN6" si="7">IF(BF7="",NA(),BF7)</f>
        <v>850.16</v>
      </c>
      <c r="BG6" s="34">
        <f t="shared" si="7"/>
        <v>797.5</v>
      </c>
      <c r="BH6" s="34">
        <f t="shared" si="7"/>
        <v>762.76</v>
      </c>
      <c r="BI6" s="34">
        <f t="shared" si="7"/>
        <v>13095.85</v>
      </c>
      <c r="BJ6" s="34">
        <f t="shared" si="7"/>
        <v>1462.56</v>
      </c>
      <c r="BK6" s="34">
        <f t="shared" si="7"/>
        <v>1486.62</v>
      </c>
      <c r="BL6" s="34">
        <f t="shared" si="7"/>
        <v>1510.14</v>
      </c>
      <c r="BM6" s="34">
        <f t="shared" si="7"/>
        <v>1595.62</v>
      </c>
      <c r="BN6" s="34">
        <f t="shared" si="7"/>
        <v>1302.33</v>
      </c>
      <c r="BO6" s="33" t="str">
        <f>IF(BO7="","",IF(BO7="-","【-】","【"&amp;SUBSTITUTE(TEXT(BO7,"#,##0.00"),"-","△")&amp;"】"))</f>
        <v>【1,141.75】</v>
      </c>
      <c r="BP6" s="34">
        <f>IF(BP7="",NA(),BP7)</f>
        <v>56.32</v>
      </c>
      <c r="BQ6" s="34">
        <f t="shared" ref="BQ6:BY6" si="8">IF(BQ7="",NA(),BQ7)</f>
        <v>52.54</v>
      </c>
      <c r="BR6" s="34">
        <f t="shared" si="8"/>
        <v>56.55</v>
      </c>
      <c r="BS6" s="34">
        <f t="shared" si="8"/>
        <v>55.79</v>
      </c>
      <c r="BT6" s="34">
        <f t="shared" si="8"/>
        <v>56.92</v>
      </c>
      <c r="BU6" s="34">
        <f t="shared" si="8"/>
        <v>32.39</v>
      </c>
      <c r="BV6" s="34">
        <f t="shared" si="8"/>
        <v>24.39</v>
      </c>
      <c r="BW6" s="34">
        <f t="shared" si="8"/>
        <v>22.67</v>
      </c>
      <c r="BX6" s="34">
        <f t="shared" si="8"/>
        <v>37.92</v>
      </c>
      <c r="BY6" s="34">
        <f t="shared" si="8"/>
        <v>40.89</v>
      </c>
      <c r="BZ6" s="33" t="str">
        <f>IF(BZ7="","",IF(BZ7="-","【-】","【"&amp;SUBSTITUTE(TEXT(BZ7,"#,##0.00"),"-","△")&amp;"】"))</f>
        <v>【54.93】</v>
      </c>
      <c r="CA6" s="34">
        <f>IF(CA7="",NA(),CA7)</f>
        <v>379.49</v>
      </c>
      <c r="CB6" s="34">
        <f t="shared" ref="CB6:CJ6" si="9">IF(CB7="",NA(),CB7)</f>
        <v>428.11</v>
      </c>
      <c r="CC6" s="34">
        <f t="shared" si="9"/>
        <v>397.19</v>
      </c>
      <c r="CD6" s="34">
        <f t="shared" si="9"/>
        <v>428.41</v>
      </c>
      <c r="CE6" s="34">
        <f t="shared" si="9"/>
        <v>426.12</v>
      </c>
      <c r="CF6" s="34">
        <f t="shared" si="9"/>
        <v>530.83000000000004</v>
      </c>
      <c r="CG6" s="34">
        <f t="shared" si="9"/>
        <v>734.18</v>
      </c>
      <c r="CH6" s="34">
        <f t="shared" si="9"/>
        <v>789.62</v>
      </c>
      <c r="CI6" s="34">
        <f t="shared" si="9"/>
        <v>423.18</v>
      </c>
      <c r="CJ6" s="34">
        <f t="shared" si="9"/>
        <v>383.2</v>
      </c>
      <c r="CK6" s="33" t="str">
        <f>IF(CK7="","",IF(CK7="-","【-】","【"&amp;SUBSTITUTE(TEXT(CK7,"#,##0.00"),"-","△")&amp;"】"))</f>
        <v>【292.18】</v>
      </c>
      <c r="CL6" s="34">
        <f>IF(CL7="",NA(),CL7)</f>
        <v>39.130000000000003</v>
      </c>
      <c r="CM6" s="34">
        <f t="shared" ref="CM6:CU6" si="10">IF(CM7="",NA(),CM7)</f>
        <v>36.950000000000003</v>
      </c>
      <c r="CN6" s="34">
        <f t="shared" si="10"/>
        <v>43.92</v>
      </c>
      <c r="CO6" s="34">
        <f t="shared" si="10"/>
        <v>46.47</v>
      </c>
      <c r="CP6" s="34">
        <f t="shared" si="10"/>
        <v>46.52</v>
      </c>
      <c r="CQ6" s="34">
        <f t="shared" si="10"/>
        <v>50.49</v>
      </c>
      <c r="CR6" s="34">
        <f t="shared" si="10"/>
        <v>48.36</v>
      </c>
      <c r="CS6" s="34">
        <f t="shared" si="10"/>
        <v>48.7</v>
      </c>
      <c r="CT6" s="34">
        <f t="shared" si="10"/>
        <v>46.9</v>
      </c>
      <c r="CU6" s="34">
        <f t="shared" si="10"/>
        <v>47.95</v>
      </c>
      <c r="CV6" s="33" t="str">
        <f>IF(CV7="","",IF(CV7="-","【-】","【"&amp;SUBSTITUTE(TEXT(CV7,"#,##0.00"),"-","△")&amp;"】"))</f>
        <v>【56.91】</v>
      </c>
      <c r="CW6" s="34">
        <f>IF(CW7="",NA(),CW7)</f>
        <v>91.45</v>
      </c>
      <c r="CX6" s="34">
        <f t="shared" ref="CX6:DF6" si="11">IF(CX7="",NA(),CX7)</f>
        <v>90.59</v>
      </c>
      <c r="CY6" s="34">
        <f t="shared" si="11"/>
        <v>76.95</v>
      </c>
      <c r="CZ6" s="34">
        <f t="shared" si="11"/>
        <v>67.67</v>
      </c>
      <c r="DA6" s="34">
        <f t="shared" si="11"/>
        <v>68.63</v>
      </c>
      <c r="DB6" s="34">
        <f t="shared" si="11"/>
        <v>74.209999999999994</v>
      </c>
      <c r="DC6" s="34">
        <f t="shared" si="11"/>
        <v>75.239999999999995</v>
      </c>
      <c r="DD6" s="34">
        <f t="shared" si="11"/>
        <v>74.959999999999994</v>
      </c>
      <c r="DE6" s="34">
        <f t="shared" si="11"/>
        <v>74.63</v>
      </c>
      <c r="DF6" s="34">
        <f t="shared" si="11"/>
        <v>74.900000000000006</v>
      </c>
      <c r="DG6" s="33" t="str">
        <f>IF(DG7="","",IF(DG7="-","【-】","【"&amp;SUBSTITUTE(TEXT(DG7,"#,##0.00"),"-","△")&amp;"】"))</f>
        <v>【74.25】</v>
      </c>
      <c r="DH6" s="33" t="e">
        <f>IF(DH7="",NA(),DH7)</f>
        <v>#N/A</v>
      </c>
      <c r="DI6" s="33" t="e">
        <f t="shared" ref="DI6:DQ6" si="12">IF(DI7="",NA(),DI7)</f>
        <v>#N/A</v>
      </c>
      <c r="DJ6" s="33" t="e">
        <f t="shared" si="12"/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str">
        <f>IF(DR7="","",IF(DR7="-","【-】","【"&amp;SUBSTITUTE(TEXT(DR7,"#,##0.00"),"-","△")&amp;"】"))</f>
        <v/>
      </c>
      <c r="DS6" s="33" t="e">
        <f>IF(DS7="",NA(),DS7)</f>
        <v>#N/A</v>
      </c>
      <c r="DT6" s="33" t="e">
        <f t="shared" ref="DT6:EB6" si="13">IF(DT7="",NA(),DT7)</f>
        <v>#N/A</v>
      </c>
      <c r="DU6" s="33" t="e">
        <f t="shared" si="13"/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str">
        <f>IF(EC7="","",IF(EC7="-","【-】","【"&amp;SUBSTITUTE(TEXT(EC7,"#,##0.00"),"-","△")&amp;"】"))</f>
        <v/>
      </c>
      <c r="ED6" s="33">
        <f>IF(ED7="",NA(),ED7)</f>
        <v>0</v>
      </c>
      <c r="EE6" s="33">
        <f t="shared" ref="EE6:EM6" si="14">IF(EE7="",NA(),EE7)</f>
        <v>0</v>
      </c>
      <c r="EF6" s="33">
        <f t="shared" si="14"/>
        <v>0</v>
      </c>
      <c r="EG6" s="33">
        <f t="shared" si="14"/>
        <v>0</v>
      </c>
      <c r="EH6" s="34">
        <f t="shared" si="14"/>
        <v>47.64</v>
      </c>
      <c r="EI6" s="34">
        <f t="shared" si="14"/>
        <v>0.7</v>
      </c>
      <c r="EJ6" s="34">
        <f t="shared" si="14"/>
        <v>0.91</v>
      </c>
      <c r="EK6" s="34">
        <f t="shared" si="14"/>
        <v>1.26</v>
      </c>
      <c r="EL6" s="34">
        <f t="shared" si="14"/>
        <v>0.78</v>
      </c>
      <c r="EM6" s="34">
        <f t="shared" si="14"/>
        <v>0.56999999999999995</v>
      </c>
      <c r="EN6" s="33" t="str">
        <f>IF(EN7="","",IF(EN7="-","【-】","【"&amp;SUBSTITUTE(TEXT(EN7,"#,##0.00"),"-","△")&amp;"】"))</f>
        <v>【0.72】</v>
      </c>
    </row>
    <row r="7" spans="1:144" s="35" customFormat="1">
      <c r="A7" s="27"/>
      <c r="B7" s="36">
        <v>2017</v>
      </c>
      <c r="C7" s="36">
        <v>72079</v>
      </c>
      <c r="D7" s="36">
        <v>47</v>
      </c>
      <c r="E7" s="36">
        <v>1</v>
      </c>
      <c r="F7" s="36">
        <v>0</v>
      </c>
      <c r="G7" s="36">
        <v>0</v>
      </c>
      <c r="H7" s="36" t="s">
        <v>108</v>
      </c>
      <c r="I7" s="36" t="s">
        <v>109</v>
      </c>
      <c r="J7" s="36" t="s">
        <v>110</v>
      </c>
      <c r="K7" s="36" t="s">
        <v>111</v>
      </c>
      <c r="L7" s="36" t="s">
        <v>112</v>
      </c>
      <c r="M7" s="36" t="s">
        <v>113</v>
      </c>
      <c r="N7" s="37" t="s">
        <v>114</v>
      </c>
      <c r="O7" s="37" t="s">
        <v>115</v>
      </c>
      <c r="P7" s="37">
        <v>0.05</v>
      </c>
      <c r="Q7" s="37">
        <v>3825</v>
      </c>
      <c r="R7" s="37">
        <v>77153</v>
      </c>
      <c r="S7" s="37">
        <v>279.43</v>
      </c>
      <c r="T7" s="37">
        <v>276.11</v>
      </c>
      <c r="U7" s="37">
        <v>36</v>
      </c>
      <c r="V7" s="37">
        <v>0.08</v>
      </c>
      <c r="W7" s="37">
        <v>450</v>
      </c>
      <c r="X7" s="37">
        <v>88.33</v>
      </c>
      <c r="Y7" s="37">
        <v>88.78</v>
      </c>
      <c r="Z7" s="37">
        <v>87.79</v>
      </c>
      <c r="AA7" s="37">
        <v>87.53</v>
      </c>
      <c r="AB7" s="37">
        <v>87.39</v>
      </c>
      <c r="AC7" s="37">
        <v>71.66</v>
      </c>
      <c r="AD7" s="37">
        <v>73.06</v>
      </c>
      <c r="AE7" s="37">
        <v>72.03</v>
      </c>
      <c r="AF7" s="37">
        <v>72.11</v>
      </c>
      <c r="AG7" s="37">
        <v>74.05</v>
      </c>
      <c r="AH7" s="37">
        <v>75.760000000000005</v>
      </c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>
        <v>879.28</v>
      </c>
      <c r="BF7" s="37">
        <v>850.16</v>
      </c>
      <c r="BG7" s="37">
        <v>797.5</v>
      </c>
      <c r="BH7" s="37">
        <v>762.76</v>
      </c>
      <c r="BI7" s="37">
        <v>13095.85</v>
      </c>
      <c r="BJ7" s="37">
        <v>1462.56</v>
      </c>
      <c r="BK7" s="37">
        <v>1486.62</v>
      </c>
      <c r="BL7" s="37">
        <v>1510.14</v>
      </c>
      <c r="BM7" s="37">
        <v>1595.62</v>
      </c>
      <c r="BN7" s="37">
        <v>1302.33</v>
      </c>
      <c r="BO7" s="37">
        <v>1141.75</v>
      </c>
      <c r="BP7" s="37">
        <v>56.32</v>
      </c>
      <c r="BQ7" s="37">
        <v>52.54</v>
      </c>
      <c r="BR7" s="37">
        <v>56.55</v>
      </c>
      <c r="BS7" s="37">
        <v>55.79</v>
      </c>
      <c r="BT7" s="37">
        <v>56.92</v>
      </c>
      <c r="BU7" s="37">
        <v>32.39</v>
      </c>
      <c r="BV7" s="37">
        <v>24.39</v>
      </c>
      <c r="BW7" s="37">
        <v>22.67</v>
      </c>
      <c r="BX7" s="37">
        <v>37.92</v>
      </c>
      <c r="BY7" s="37">
        <v>40.89</v>
      </c>
      <c r="BZ7" s="37">
        <v>54.93</v>
      </c>
      <c r="CA7" s="37">
        <v>379.49</v>
      </c>
      <c r="CB7" s="37">
        <v>428.11</v>
      </c>
      <c r="CC7" s="37">
        <v>397.19</v>
      </c>
      <c r="CD7" s="37">
        <v>428.41</v>
      </c>
      <c r="CE7" s="37">
        <v>426.12</v>
      </c>
      <c r="CF7" s="37">
        <v>530.83000000000004</v>
      </c>
      <c r="CG7" s="37">
        <v>734.18</v>
      </c>
      <c r="CH7" s="37">
        <v>789.62</v>
      </c>
      <c r="CI7" s="37">
        <v>423.18</v>
      </c>
      <c r="CJ7" s="37">
        <v>383.2</v>
      </c>
      <c r="CK7" s="37">
        <v>292.18</v>
      </c>
      <c r="CL7" s="37">
        <v>39.130000000000003</v>
      </c>
      <c r="CM7" s="37">
        <v>36.950000000000003</v>
      </c>
      <c r="CN7" s="37">
        <v>43.92</v>
      </c>
      <c r="CO7" s="37">
        <v>46.47</v>
      </c>
      <c r="CP7" s="37">
        <v>46.52</v>
      </c>
      <c r="CQ7" s="37">
        <v>50.49</v>
      </c>
      <c r="CR7" s="37">
        <v>48.36</v>
      </c>
      <c r="CS7" s="37">
        <v>48.7</v>
      </c>
      <c r="CT7" s="37">
        <v>46.9</v>
      </c>
      <c r="CU7" s="37">
        <v>47.95</v>
      </c>
      <c r="CV7" s="37">
        <v>56.91</v>
      </c>
      <c r="CW7" s="37">
        <v>91.45</v>
      </c>
      <c r="CX7" s="37">
        <v>90.59</v>
      </c>
      <c r="CY7" s="37">
        <v>76.95</v>
      </c>
      <c r="CZ7" s="37">
        <v>67.67</v>
      </c>
      <c r="DA7" s="37">
        <v>68.63</v>
      </c>
      <c r="DB7" s="37">
        <v>74.209999999999994</v>
      </c>
      <c r="DC7" s="37">
        <v>75.239999999999995</v>
      </c>
      <c r="DD7" s="37">
        <v>74.959999999999994</v>
      </c>
      <c r="DE7" s="37">
        <v>74.63</v>
      </c>
      <c r="DF7" s="37">
        <v>74.900000000000006</v>
      </c>
      <c r="DG7" s="37">
        <v>74.25</v>
      </c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>
        <v>0</v>
      </c>
      <c r="EE7" s="37">
        <v>0</v>
      </c>
      <c r="EF7" s="37">
        <v>0</v>
      </c>
      <c r="EG7" s="37">
        <v>0</v>
      </c>
      <c r="EH7" s="37">
        <v>47.64</v>
      </c>
      <c r="EI7" s="37">
        <v>0.7</v>
      </c>
      <c r="EJ7" s="37">
        <v>0.91</v>
      </c>
      <c r="EK7" s="37">
        <v>1.26</v>
      </c>
      <c r="EL7" s="37">
        <v>0.78</v>
      </c>
      <c r="EM7" s="37">
        <v>0.56999999999999995</v>
      </c>
      <c r="EN7" s="37">
        <v>0.72</v>
      </c>
    </row>
    <row r="8" spans="1:144"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</row>
    <row r="9" spans="1:144">
      <c r="A9" s="39"/>
      <c r="B9" s="39" t="s">
        <v>116</v>
      </c>
      <c r="C9" s="39" t="s">
        <v>117</v>
      </c>
      <c r="D9" s="39" t="s">
        <v>118</v>
      </c>
      <c r="E9" s="39" t="s">
        <v>119</v>
      </c>
      <c r="F9" s="39" t="s">
        <v>120</v>
      </c>
      <c r="X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4">
      <c r="A10" s="39" t="s">
        <v>58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2019-02-13T05:12:46Z</cp:lastPrinted>
  <dcterms:created xsi:type="dcterms:W3CDTF">2018-12-03T08:42:01Z</dcterms:created>
  <dcterms:modified xsi:type="dcterms:W3CDTF">2019-02-13T05:12:49Z</dcterms:modified>
  <cp:category/>
</cp:coreProperties>
</file>