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5qWS5IGpxn0oijhTfyZqKaA90pZILUmPfmMz63SqxSmSj3u63BuQG6BF+KRNIXTF+qi7bS2fjlHMrBm1rg/QTw==" workbookSaltValue="LqSkTa6MCSjcjSnT6iA9c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<sst xmlns="http://schemas.openxmlformats.org/spreadsheetml/2006/main" count="232" uniqueCount="119">
  <si>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</si>
  <si>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</si>
  <si>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</si>
  <si>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</si>
  <si>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</si>
  <si>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</si>
  <si>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</si>
  <si>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</si>
  <si>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</si>
  <si>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</si>
  <si>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</si>
  <si>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</si>
  <si>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</si>
  <si>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</si>
  <si>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</si>
  <si>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</si>
  <si>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</si>
  <si>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</si>
  <si>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</si>
  <si>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</si>
  <si>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</si>
  <si>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</si>
  <si>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</si>
  <si>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</si>
  <si>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</si>
  <si>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</si>
  <si>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</si>
  <si>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</si>
  <si>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</si>
  <si>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</si>
  <si>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</si>
  <si>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</si>
  <si>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</si>
  <si>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</si>
  <si>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</si>
  <si>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</si>
  <si>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</si>
  <si>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</si>
  <si>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</si>
  <si>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</si>
  <si>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</si>
  <si>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</si>
  <si>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</si>
  <si>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</si>
  <si>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</si>
  <si>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</si>
  <si>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</si>
  <si>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</si>
  <si>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</si>
  <si>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</si>
  <si>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</si>
  <si>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</si>
  <si>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</si>
  <si>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</si>
  <si>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</si>
  <si>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</si>
  <si>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</si>
  <si>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</si>
  <si>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</si>
  <si>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</si>
  <si>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</si>
  <si>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</si>
  <si>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</si>
  <si>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</si>
  <si>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</si>
  <si>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</si>
  <si>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</si>
  <si>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</si>
  <si>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</si>
  <si>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</si>
  <si>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</si>
  <si>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</si>
  <si>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</si>
  <si>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</si>
  <si>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</si>
  <si>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</si>
  <si>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</si>
  <si>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</si>
  <si>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</si>
  <si>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</si>
  <si>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</si>
  <si>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</si>
  <si>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</si>
  <si>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</si>
  <si>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</si>
  <si>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</si>
  <si>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</si>
  <si>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</si>
  <si>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</si>
  <si>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</si>
  <si>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</si>
  <si>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</si>
  <si>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</si>
  <si>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</si>
  <si>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</si>
  <si>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</si>
  <si>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</si>
  <si>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</si>
  <si>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</si>
  <si>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</si>
  <si>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</si>
  <si>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</si>
  <si>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</si>
  <si>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</si>
  <si>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小野町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</si>
  <si>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</si>
  <si>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</si>
  <si>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</si>
  <si>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</si>
  <si>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</si>
  <si>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</si>
  <si>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</si>
  <si>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</si>
  <si>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</si>
  <si>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</si>
  <si>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</si>
  <si>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①比率は100％超で前年度数値を上回っているが、経常収益には一般会計からの繰出金も含まれているため、営業収益のみでも100％に近づけられるよう徴収努力が必要である。
②欠損金は生じていないため累積欠損比率は0％である。引き続き欠損金が発生しないよう経営努力を続ける。
③企業債の一部が償還完了したことや未払金の減少により流動負債額が減少したため昨年度より比率は上昇したものの、類似団体平均を下回る状況である。企業債の借入を今後も予定しているため、流動比率が100％を下回らないよう注意しながら経営する必要がある。
④ここ数年は横ばいで推移しているが、老朽管更新や施設改修等で今後も企業債の借入が予想されるため、今後は再び上昇していくものと考えられる。
⑤100％を下回る状況が続いており、給水に係る費用の効率化と適正な料金設定の検討が必要である。
⑥類似団体平均よりも高い状態が続いており、引き続き維持管理費用の削減に努めたい。
⑦施設利用率は類似団体平均と比較しても低い。施設の更新を検討すべき時期にあるため、今後の給水人口等を予測しながら事業規模に見合った施設更新を検討する。
⑧類似団体平均を下回る状態が続いている。漏水対策や管理排水を適正に行い有収率の向上を目指す。</t>
    <rPh sb="10" eb="13">
      <t>ゼンネンド</t>
    </rPh>
    <rPh sb="13" eb="15">
      <t>スウチ</t>
    </rPh>
    <rPh sb="16" eb="18">
      <t>ウワマワ</t>
    </rPh>
    <rPh sb="139" eb="141">
      <t>イチブ</t>
    </rPh>
    <rPh sb="151" eb="153">
      <t>ミバラ</t>
    </rPh>
    <rPh sb="153" eb="154">
      <t>キン</t>
    </rPh>
    <rPh sb="155" eb="156">
      <t>ゲン</t>
    </rPh>
    <rPh sb="156" eb="157">
      <t>ショウ</t>
    </rPh>
    <rPh sb="263" eb="264">
      <t>ヨコ</t>
    </rPh>
    <rPh sb="267" eb="269">
      <t>スイイ</t>
    </rPh>
    <rPh sb="305" eb="307">
      <t>コンゴ</t>
    </rPh>
    <rPh sb="335" eb="337">
      <t>ジョウキョウ</t>
    </rPh>
    <rPh sb="338" eb="339">
      <t>ツヅ</t>
    </rPh>
    <rPh sb="344" eb="346">
      <t>キュウスイ</t>
    </rPh>
    <rPh sb="347" eb="348">
      <t>カカ</t>
    </rPh>
    <rPh sb="349" eb="351">
      <t>ヒヨウ</t>
    </rPh>
    <rPh sb="352" eb="355">
      <t>コウリツカ</t>
    </rPh>
    <rPh sb="485" eb="487">
      <t>ケントウ</t>
    </rPh>
    <rPh sb="499" eb="501">
      <t>シタマワ</t>
    </rPh>
    <rPh sb="502" eb="504">
      <t>ジョウタイ</t>
    </rPh>
    <rPh sb="505" eb="506">
      <t>ツヅ</t>
    </rPh>
    <rPh sb="516" eb="518">
      <t>カンリ</t>
    </rPh>
    <rPh sb="518" eb="520">
      <t>ハイスイ</t>
    </rPh>
    <rPh sb="521" eb="523">
      <t>テキセイ</t>
    </rPh>
    <rPh sb="524" eb="525">
      <t>オコナ</t>
    </rPh>
    <phoneticPr fontId="4"/>
  </si>
  <si>
    <t>①全国平均及び類似団体平均を上回っており、施設の老朽化が進んでいることから、今後の給水人口や優先順位等を加味しながら適切な規模での更新を行っていく必要がある。
②全国平均及び類似団体平均を上回っており、計画的な老朽管更新を今後も引き続き実施していく必要がある。
③石綿管を中心に布設替を毎年実施しており、更新率としては全国平均及び類似団体平均を上回っている。今後も石綿管を含め、計画的な管路更新を行っていく。</t>
    <rPh sb="124" eb="126">
      <t>ヒツヨウ</t>
    </rPh>
    <phoneticPr fontId="4"/>
  </si>
  <si>
    <t>経営状態としては、給水収益以外の資金に依存している部分も大きく、効率的な事業運営と料金回収率の向上が課題である。
施設の老朽化や管路の経年化も進んでおりいずれも更新が必要な時期である。管路については石綿管を中心に布設替工事を実施しているが、限られた財源の中で事業が継続できるよう、効率的かつ計画的な更新計画が必要である。</t>
    <rPh sb="0" eb="2">
      <t>ケイエイ</t>
    </rPh>
    <rPh sb="2" eb="4">
      <t>ジョウタイ</t>
    </rPh>
    <rPh sb="64" eb="66">
      <t>カンロ</t>
    </rPh>
    <rPh sb="67" eb="70">
      <t>ケイネンカ</t>
    </rPh>
    <rPh sb="80" eb="82">
      <t>コウシン</t>
    </rPh>
    <rPh sb="92" eb="94">
      <t>カンロ</t>
    </rPh>
    <rPh sb="99" eb="101">
      <t>イシワタ</t>
    </rPh>
    <rPh sb="101" eb="102">
      <t>カン</t>
    </rPh>
    <rPh sb="103" eb="105">
      <t>チュウシン</t>
    </rPh>
    <rPh sb="106" eb="108">
      <t>フセツ</t>
    </rPh>
    <rPh sb="108" eb="109">
      <t>ガ</t>
    </rPh>
    <rPh sb="109" eb="111">
      <t>コウジ</t>
    </rPh>
    <rPh sb="112" eb="114">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</si>
</sst>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1.39</c:v>
                </c:pt>
                <c:pt idx="1">
                  <c:v>1.72</c:v>
                </c:pt>
                <c:pt idx="2">
                  <c:v>1.1499999999999999</c:v>
                </c:pt>
                <c:pt idx="3">
                  <c:v>1.19</c:v>
                </c:pt>
                <c:pt idx="4">
                  <c:v>1.92</c:v>
                </c:pt>
              </c:numCache>
            </c:numRef>
          </c:val>
          <c:extLst xmlns:c16r2="http://schemas.microsoft.com/office/drawing/2015/06/chart">
            <c:ext xmlns:c16="http://schemas.microsoft.com/office/drawing/2014/chart" uri="{C3380CC4-5D6E-409C-BE32-E72D297353CC}">
              <c16:uniqueId val="{00000000-876F-4BD0-A8CF-715A8898D732}"/>
            </c:ext>
          </c:extLst>
        </c:ser>
        <c:dLbls>
          <c:showLegendKey val="0"/>
          <c:showVal val="0"/>
          <c:showCatName val="0"/>
          <c:showSerName val="0"/>
          <c:showPercent val="0"/>
          <c:showBubbleSize val="0"/>
        </c:dLbls>
        <c:gapWidth val="150"/>
        <c:axId val="75275648"/>
        <c:axId val="75277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0.64</c:v>
                </c:pt>
                <c:pt idx="1">
                  <c:v>0.56000000000000005</c:v>
                </c:pt>
                <c:pt idx="2">
                  <c:v>0.65</c:v>
                </c:pt>
                <c:pt idx="3">
                  <c:v>0.46</c:v>
                </c:pt>
                <c:pt idx="4">
                  <c:v>0.44</c:v>
                </c:pt>
              </c:numCache>
            </c:numRef>
          </c:val>
          <c:smooth val="0"/>
          <c:extLst xmlns:c16r2="http://schemas.microsoft.com/office/drawing/2015/06/chart">
            <c:ext xmlns:c16="http://schemas.microsoft.com/office/drawing/2014/chart" uri="{C3380CC4-5D6E-409C-BE32-E72D297353CC}">
              <c16:uniqueId val="{00000001-876F-4BD0-A8CF-715A8898D732}"/>
            </c:ext>
          </c:extLst>
        </c:ser>
        <c:dLbls>
          <c:showLegendKey val="0"/>
          <c:showVal val="0"/>
          <c:showCatName val="0"/>
          <c:showSerName val="0"/>
          <c:showPercent val="0"/>
          <c:showBubbleSize val="0"/>
        </c:dLbls>
        <c:marker val="1"/>
        <c:smooth val="0"/>
        <c:axId val="75275648"/>
        <c:axId val="75277824"/>
      </c:lineChart>
      <c:dateAx>
        <c:axId val="75275648"/>
        <c:scaling>
          <c:orientation val="minMax"/>
        </c:scaling>
        <c:delete val="1"/>
        <c:axPos val="b"/>
        <c:numFmt formatCode="ge" sourceLinked="1"/>
        <c:majorTickMark val="none"/>
        <c:minorTickMark val="none"/>
        <c:tickLblPos val="none"/>
        <c:crossAx val="75277824"/>
        <c:crosses val="autoZero"/>
        <c:auto val="1"/>
        <c:lblOffset val="100"/>
        <c:baseTimeUnit val="years"/>
      </c:dateAx>
      <c:valAx>
        <c:axId val="75277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275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37.229999999999997</c:v>
                </c:pt>
                <c:pt idx="1">
                  <c:v>38.43</c:v>
                </c:pt>
                <c:pt idx="2">
                  <c:v>34.53</c:v>
                </c:pt>
                <c:pt idx="3">
                  <c:v>34.950000000000003</c:v>
                </c:pt>
                <c:pt idx="4">
                  <c:v>35.369999999999997</c:v>
                </c:pt>
              </c:numCache>
            </c:numRef>
          </c:val>
          <c:extLst xmlns:c16r2="http://schemas.microsoft.com/office/drawing/2015/06/chart">
            <c:ext xmlns:c16="http://schemas.microsoft.com/office/drawing/2014/chart" uri="{C3380CC4-5D6E-409C-BE32-E72D297353CC}">
              <c16:uniqueId val="{00000000-2A3A-4C15-80AF-71B7730E223C}"/>
            </c:ext>
          </c:extLst>
        </c:ser>
        <c:dLbls>
          <c:showLegendKey val="0"/>
          <c:showVal val="0"/>
          <c:showCatName val="0"/>
          <c:showSerName val="0"/>
          <c:showPercent val="0"/>
          <c:showBubbleSize val="0"/>
        </c:dLbls>
        <c:gapWidth val="150"/>
        <c:axId val="84712832"/>
        <c:axId val="84715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49.77</c:v>
                </c:pt>
                <c:pt idx="1">
                  <c:v>49.22</c:v>
                </c:pt>
                <c:pt idx="2">
                  <c:v>49.08</c:v>
                </c:pt>
                <c:pt idx="3">
                  <c:v>49.32</c:v>
                </c:pt>
                <c:pt idx="4">
                  <c:v>50.24</c:v>
                </c:pt>
              </c:numCache>
            </c:numRef>
          </c:val>
          <c:smooth val="0"/>
          <c:extLst xmlns:c16r2="http://schemas.microsoft.com/office/drawing/2015/06/chart">
            <c:ext xmlns:c16="http://schemas.microsoft.com/office/drawing/2014/chart" uri="{C3380CC4-5D6E-409C-BE32-E72D297353CC}">
              <c16:uniqueId val="{00000001-2A3A-4C15-80AF-71B7730E223C}"/>
            </c:ext>
          </c:extLst>
        </c:ser>
        <c:dLbls>
          <c:showLegendKey val="0"/>
          <c:showVal val="0"/>
          <c:showCatName val="0"/>
          <c:showSerName val="0"/>
          <c:showPercent val="0"/>
          <c:showBubbleSize val="0"/>
        </c:dLbls>
        <c:marker val="1"/>
        <c:smooth val="0"/>
        <c:axId val="84712832"/>
        <c:axId val="84715008"/>
      </c:lineChart>
      <c:dateAx>
        <c:axId val="84712832"/>
        <c:scaling>
          <c:orientation val="minMax"/>
        </c:scaling>
        <c:delete val="1"/>
        <c:axPos val="b"/>
        <c:numFmt formatCode="ge" sourceLinked="1"/>
        <c:majorTickMark val="none"/>
        <c:minorTickMark val="none"/>
        <c:tickLblPos val="none"/>
        <c:crossAx val="84715008"/>
        <c:crosses val="autoZero"/>
        <c:auto val="1"/>
        <c:lblOffset val="100"/>
        <c:baseTimeUnit val="years"/>
      </c:dateAx>
      <c:valAx>
        <c:axId val="8471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712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72.37</c:v>
                </c:pt>
                <c:pt idx="1">
                  <c:v>71.87</c:v>
                </c:pt>
                <c:pt idx="2">
                  <c:v>78.78</c:v>
                </c:pt>
                <c:pt idx="3">
                  <c:v>75.72</c:v>
                </c:pt>
                <c:pt idx="4">
                  <c:v>73.88</c:v>
                </c:pt>
              </c:numCache>
            </c:numRef>
          </c:val>
          <c:extLst xmlns:c16r2="http://schemas.microsoft.com/office/drawing/2015/06/chart">
            <c:ext xmlns:c16="http://schemas.microsoft.com/office/drawing/2014/chart" uri="{C3380CC4-5D6E-409C-BE32-E72D297353CC}">
              <c16:uniqueId val="{00000000-AD15-437E-BF0F-77AC16C60CAF}"/>
            </c:ext>
          </c:extLst>
        </c:ser>
        <c:dLbls>
          <c:showLegendKey val="0"/>
          <c:showVal val="0"/>
          <c:showCatName val="0"/>
          <c:showSerName val="0"/>
          <c:showPercent val="0"/>
          <c:showBubbleSize val="0"/>
        </c:dLbls>
        <c:gapWidth val="150"/>
        <c:axId val="87760896"/>
        <c:axId val="87762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79.98</c:v>
                </c:pt>
                <c:pt idx="1">
                  <c:v>79.48</c:v>
                </c:pt>
                <c:pt idx="2">
                  <c:v>79.3</c:v>
                </c:pt>
                <c:pt idx="3">
                  <c:v>79.34</c:v>
                </c:pt>
                <c:pt idx="4">
                  <c:v>78.650000000000006</c:v>
                </c:pt>
              </c:numCache>
            </c:numRef>
          </c:val>
          <c:smooth val="0"/>
          <c:extLst xmlns:c16r2="http://schemas.microsoft.com/office/drawing/2015/06/chart">
            <c:ext xmlns:c16="http://schemas.microsoft.com/office/drawing/2014/chart" uri="{C3380CC4-5D6E-409C-BE32-E72D297353CC}">
              <c16:uniqueId val="{00000001-AD15-437E-BF0F-77AC16C60CAF}"/>
            </c:ext>
          </c:extLst>
        </c:ser>
        <c:dLbls>
          <c:showLegendKey val="0"/>
          <c:showVal val="0"/>
          <c:showCatName val="0"/>
          <c:showSerName val="0"/>
          <c:showPercent val="0"/>
          <c:showBubbleSize val="0"/>
        </c:dLbls>
        <c:marker val="1"/>
        <c:smooth val="0"/>
        <c:axId val="87760896"/>
        <c:axId val="87762816"/>
      </c:lineChart>
      <c:dateAx>
        <c:axId val="87760896"/>
        <c:scaling>
          <c:orientation val="minMax"/>
        </c:scaling>
        <c:delete val="1"/>
        <c:axPos val="b"/>
        <c:numFmt formatCode="ge" sourceLinked="1"/>
        <c:majorTickMark val="none"/>
        <c:minorTickMark val="none"/>
        <c:tickLblPos val="none"/>
        <c:crossAx val="87762816"/>
        <c:crosses val="autoZero"/>
        <c:auto val="1"/>
        <c:lblOffset val="100"/>
        <c:baseTimeUnit val="years"/>
      </c:dateAx>
      <c:valAx>
        <c:axId val="87762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760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103.41</c:v>
                </c:pt>
                <c:pt idx="1">
                  <c:v>107.26</c:v>
                </c:pt>
                <c:pt idx="2">
                  <c:v>106.17</c:v>
                </c:pt>
                <c:pt idx="3">
                  <c:v>104.91</c:v>
                </c:pt>
                <c:pt idx="4">
                  <c:v>107.63</c:v>
                </c:pt>
              </c:numCache>
            </c:numRef>
          </c:val>
          <c:extLst xmlns:c16r2="http://schemas.microsoft.com/office/drawing/2015/06/chart">
            <c:ext xmlns:c16="http://schemas.microsoft.com/office/drawing/2014/chart" uri="{C3380CC4-5D6E-409C-BE32-E72D297353CC}">
              <c16:uniqueId val="{00000000-F065-4E06-981F-1FB4265FC260}"/>
            </c:ext>
          </c:extLst>
        </c:ser>
        <c:dLbls>
          <c:showLegendKey val="0"/>
          <c:showVal val="0"/>
          <c:showCatName val="0"/>
          <c:showSerName val="0"/>
          <c:showPercent val="0"/>
          <c:showBubbleSize val="0"/>
        </c:dLbls>
        <c:gapWidth val="150"/>
        <c:axId val="75288576"/>
        <c:axId val="75290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105.53</c:v>
                </c:pt>
                <c:pt idx="1">
                  <c:v>107.2</c:v>
                </c:pt>
                <c:pt idx="2">
                  <c:v>106.62</c:v>
                </c:pt>
                <c:pt idx="3">
                  <c:v>107.95</c:v>
                </c:pt>
                <c:pt idx="4">
                  <c:v>104.47</c:v>
                </c:pt>
              </c:numCache>
            </c:numRef>
          </c:val>
          <c:smooth val="0"/>
          <c:extLst xmlns:c16r2="http://schemas.microsoft.com/office/drawing/2015/06/chart">
            <c:ext xmlns:c16="http://schemas.microsoft.com/office/drawing/2014/chart" uri="{C3380CC4-5D6E-409C-BE32-E72D297353CC}">
              <c16:uniqueId val="{00000001-F065-4E06-981F-1FB4265FC260}"/>
            </c:ext>
          </c:extLst>
        </c:ser>
        <c:dLbls>
          <c:showLegendKey val="0"/>
          <c:showVal val="0"/>
          <c:showCatName val="0"/>
          <c:showSerName val="0"/>
          <c:showPercent val="0"/>
          <c:showBubbleSize val="0"/>
        </c:dLbls>
        <c:marker val="1"/>
        <c:smooth val="0"/>
        <c:axId val="75288576"/>
        <c:axId val="75290496"/>
      </c:lineChart>
      <c:dateAx>
        <c:axId val="75288576"/>
        <c:scaling>
          <c:orientation val="minMax"/>
        </c:scaling>
        <c:delete val="1"/>
        <c:axPos val="b"/>
        <c:numFmt formatCode="ge" sourceLinked="1"/>
        <c:majorTickMark val="none"/>
        <c:minorTickMark val="none"/>
        <c:tickLblPos val="none"/>
        <c:crossAx val="75290496"/>
        <c:crosses val="autoZero"/>
        <c:auto val="1"/>
        <c:lblOffset val="100"/>
        <c:baseTimeUnit val="years"/>
      </c:dateAx>
      <c:valAx>
        <c:axId val="752904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5288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51.48</c:v>
                </c:pt>
                <c:pt idx="1">
                  <c:v>54.37</c:v>
                </c:pt>
                <c:pt idx="2">
                  <c:v>56.77</c:v>
                </c:pt>
                <c:pt idx="3">
                  <c:v>55.71</c:v>
                </c:pt>
                <c:pt idx="4">
                  <c:v>56.66</c:v>
                </c:pt>
              </c:numCache>
            </c:numRef>
          </c:val>
          <c:extLst xmlns:c16r2="http://schemas.microsoft.com/office/drawing/2015/06/chart">
            <c:ext xmlns:c16="http://schemas.microsoft.com/office/drawing/2014/chart" uri="{C3380CC4-5D6E-409C-BE32-E72D297353CC}">
              <c16:uniqueId val="{00000000-D2B9-4D29-8326-4D80DCC0CA88}"/>
            </c:ext>
          </c:extLst>
        </c:ser>
        <c:dLbls>
          <c:showLegendKey val="0"/>
          <c:showVal val="0"/>
          <c:showCatName val="0"/>
          <c:showSerName val="0"/>
          <c:showPercent val="0"/>
          <c:showBubbleSize val="0"/>
        </c:dLbls>
        <c:gapWidth val="150"/>
        <c:axId val="75309440"/>
        <c:axId val="75311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36.43</c:v>
                </c:pt>
                <c:pt idx="1">
                  <c:v>46.12</c:v>
                </c:pt>
                <c:pt idx="2">
                  <c:v>47.44</c:v>
                </c:pt>
                <c:pt idx="3">
                  <c:v>48.3</c:v>
                </c:pt>
                <c:pt idx="4">
                  <c:v>45.14</c:v>
                </c:pt>
              </c:numCache>
            </c:numRef>
          </c:val>
          <c:smooth val="0"/>
          <c:extLst xmlns:c16r2="http://schemas.microsoft.com/office/drawing/2015/06/chart">
            <c:ext xmlns:c16="http://schemas.microsoft.com/office/drawing/2014/chart" uri="{C3380CC4-5D6E-409C-BE32-E72D297353CC}">
              <c16:uniqueId val="{00000001-D2B9-4D29-8326-4D80DCC0CA88}"/>
            </c:ext>
          </c:extLst>
        </c:ser>
        <c:dLbls>
          <c:showLegendKey val="0"/>
          <c:showVal val="0"/>
          <c:showCatName val="0"/>
          <c:showSerName val="0"/>
          <c:showPercent val="0"/>
          <c:showBubbleSize val="0"/>
        </c:dLbls>
        <c:marker val="1"/>
        <c:smooth val="0"/>
        <c:axId val="75309440"/>
        <c:axId val="75311360"/>
      </c:lineChart>
      <c:dateAx>
        <c:axId val="75309440"/>
        <c:scaling>
          <c:orientation val="minMax"/>
        </c:scaling>
        <c:delete val="1"/>
        <c:axPos val="b"/>
        <c:numFmt formatCode="ge" sourceLinked="1"/>
        <c:majorTickMark val="none"/>
        <c:minorTickMark val="none"/>
        <c:tickLblPos val="none"/>
        <c:crossAx val="75311360"/>
        <c:crosses val="autoZero"/>
        <c:auto val="1"/>
        <c:lblOffset val="100"/>
        <c:baseTimeUnit val="years"/>
      </c:dateAx>
      <c:valAx>
        <c:axId val="75311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309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24.48</c:v>
                </c:pt>
                <c:pt idx="1">
                  <c:v>22.76</c:v>
                </c:pt>
                <c:pt idx="2">
                  <c:v>15.07</c:v>
                </c:pt>
                <c:pt idx="3">
                  <c:v>29.74</c:v>
                </c:pt>
                <c:pt idx="4">
                  <c:v>27.7</c:v>
                </c:pt>
              </c:numCache>
            </c:numRef>
          </c:val>
          <c:extLst xmlns:c16r2="http://schemas.microsoft.com/office/drawing/2015/06/chart">
            <c:ext xmlns:c16="http://schemas.microsoft.com/office/drawing/2014/chart" uri="{C3380CC4-5D6E-409C-BE32-E72D297353CC}">
              <c16:uniqueId val="{00000000-D6B8-4508-B8B5-0D12CA3300B0}"/>
            </c:ext>
          </c:extLst>
        </c:ser>
        <c:dLbls>
          <c:showLegendKey val="0"/>
          <c:showVal val="0"/>
          <c:showCatName val="0"/>
          <c:showSerName val="0"/>
          <c:showPercent val="0"/>
          <c:showBubbleSize val="0"/>
        </c:dLbls>
        <c:gapWidth val="150"/>
        <c:axId val="88425216"/>
        <c:axId val="88427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8.7200000000000006</c:v>
                </c:pt>
                <c:pt idx="1">
                  <c:v>9.86</c:v>
                </c:pt>
                <c:pt idx="2">
                  <c:v>11.16</c:v>
                </c:pt>
                <c:pt idx="3">
                  <c:v>12.43</c:v>
                </c:pt>
                <c:pt idx="4">
                  <c:v>13.58</c:v>
                </c:pt>
              </c:numCache>
            </c:numRef>
          </c:val>
          <c:smooth val="0"/>
          <c:extLst xmlns:c16r2="http://schemas.microsoft.com/office/drawing/2015/06/chart">
            <c:ext xmlns:c16="http://schemas.microsoft.com/office/drawing/2014/chart" uri="{C3380CC4-5D6E-409C-BE32-E72D297353CC}">
              <c16:uniqueId val="{00000001-D6B8-4508-B8B5-0D12CA3300B0}"/>
            </c:ext>
          </c:extLst>
        </c:ser>
        <c:dLbls>
          <c:showLegendKey val="0"/>
          <c:showVal val="0"/>
          <c:showCatName val="0"/>
          <c:showSerName val="0"/>
          <c:showPercent val="0"/>
          <c:showBubbleSize val="0"/>
        </c:dLbls>
        <c:marker val="1"/>
        <c:smooth val="0"/>
        <c:axId val="88425216"/>
        <c:axId val="88427136"/>
      </c:lineChart>
      <c:dateAx>
        <c:axId val="88425216"/>
        <c:scaling>
          <c:orientation val="minMax"/>
        </c:scaling>
        <c:delete val="1"/>
        <c:axPos val="b"/>
        <c:numFmt formatCode="ge" sourceLinked="1"/>
        <c:majorTickMark val="none"/>
        <c:minorTickMark val="none"/>
        <c:tickLblPos val="none"/>
        <c:crossAx val="88427136"/>
        <c:crosses val="autoZero"/>
        <c:auto val="1"/>
        <c:lblOffset val="100"/>
        <c:baseTimeUnit val="years"/>
      </c:dateAx>
      <c:valAx>
        <c:axId val="88427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425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39F-4144-B4B2-39D750396098}"/>
            </c:ext>
          </c:extLst>
        </c:ser>
        <c:dLbls>
          <c:showLegendKey val="0"/>
          <c:showVal val="0"/>
          <c:showCatName val="0"/>
          <c:showSerName val="0"/>
          <c:showPercent val="0"/>
          <c:showBubbleSize val="0"/>
        </c:dLbls>
        <c:gapWidth val="150"/>
        <c:axId val="94344704"/>
        <c:axId val="94346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28.31</c:v>
                </c:pt>
                <c:pt idx="1">
                  <c:v>13.46</c:v>
                </c:pt>
                <c:pt idx="2">
                  <c:v>12.59</c:v>
                </c:pt>
                <c:pt idx="3">
                  <c:v>12.44</c:v>
                </c:pt>
                <c:pt idx="4">
                  <c:v>16.399999999999999</c:v>
                </c:pt>
              </c:numCache>
            </c:numRef>
          </c:val>
          <c:smooth val="0"/>
          <c:extLst xmlns:c16r2="http://schemas.microsoft.com/office/drawing/2015/06/chart">
            <c:ext xmlns:c16="http://schemas.microsoft.com/office/drawing/2014/chart" uri="{C3380CC4-5D6E-409C-BE32-E72D297353CC}">
              <c16:uniqueId val="{00000001-539F-4144-B4B2-39D750396098}"/>
            </c:ext>
          </c:extLst>
        </c:ser>
        <c:dLbls>
          <c:showLegendKey val="0"/>
          <c:showVal val="0"/>
          <c:showCatName val="0"/>
          <c:showSerName val="0"/>
          <c:showPercent val="0"/>
          <c:showBubbleSize val="0"/>
        </c:dLbls>
        <c:marker val="1"/>
        <c:smooth val="0"/>
        <c:axId val="94344704"/>
        <c:axId val="94346624"/>
      </c:lineChart>
      <c:dateAx>
        <c:axId val="94344704"/>
        <c:scaling>
          <c:orientation val="minMax"/>
        </c:scaling>
        <c:delete val="1"/>
        <c:axPos val="b"/>
        <c:numFmt formatCode="ge" sourceLinked="1"/>
        <c:majorTickMark val="none"/>
        <c:minorTickMark val="none"/>
        <c:tickLblPos val="none"/>
        <c:crossAx val="94346624"/>
        <c:crosses val="autoZero"/>
        <c:auto val="1"/>
        <c:lblOffset val="100"/>
        <c:baseTimeUnit val="years"/>
      </c:dateAx>
      <c:valAx>
        <c:axId val="943466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4344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446.6</c:v>
                </c:pt>
                <c:pt idx="1">
                  <c:v>159.1</c:v>
                </c:pt>
                <c:pt idx="2">
                  <c:v>161.83000000000001</c:v>
                </c:pt>
                <c:pt idx="3">
                  <c:v>181.95</c:v>
                </c:pt>
                <c:pt idx="4">
                  <c:v>225.36</c:v>
                </c:pt>
              </c:numCache>
            </c:numRef>
          </c:val>
          <c:extLst xmlns:c16r2="http://schemas.microsoft.com/office/drawing/2015/06/chart">
            <c:ext xmlns:c16="http://schemas.microsoft.com/office/drawing/2014/chart" uri="{C3380CC4-5D6E-409C-BE32-E72D297353CC}">
              <c16:uniqueId val="{00000000-8C85-46C7-B634-C8255D6104BC}"/>
            </c:ext>
          </c:extLst>
        </c:ser>
        <c:dLbls>
          <c:showLegendKey val="0"/>
          <c:showVal val="0"/>
          <c:showCatName val="0"/>
          <c:showSerName val="0"/>
          <c:showPercent val="0"/>
          <c:showBubbleSize val="0"/>
        </c:dLbls>
        <c:gapWidth val="150"/>
        <c:axId val="97229056"/>
        <c:axId val="97235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1164.51</c:v>
                </c:pt>
                <c:pt idx="1">
                  <c:v>434.72</c:v>
                </c:pt>
                <c:pt idx="2">
                  <c:v>416.14</c:v>
                </c:pt>
                <c:pt idx="3">
                  <c:v>371.89</c:v>
                </c:pt>
                <c:pt idx="4">
                  <c:v>293.23</c:v>
                </c:pt>
              </c:numCache>
            </c:numRef>
          </c:val>
          <c:smooth val="0"/>
          <c:extLst xmlns:c16r2="http://schemas.microsoft.com/office/drawing/2015/06/chart">
            <c:ext xmlns:c16="http://schemas.microsoft.com/office/drawing/2014/chart" uri="{C3380CC4-5D6E-409C-BE32-E72D297353CC}">
              <c16:uniqueId val="{00000001-8C85-46C7-B634-C8255D6104BC}"/>
            </c:ext>
          </c:extLst>
        </c:ser>
        <c:dLbls>
          <c:showLegendKey val="0"/>
          <c:showVal val="0"/>
          <c:showCatName val="0"/>
          <c:showSerName val="0"/>
          <c:showPercent val="0"/>
          <c:showBubbleSize val="0"/>
        </c:dLbls>
        <c:marker val="1"/>
        <c:smooth val="0"/>
        <c:axId val="97229056"/>
        <c:axId val="97235328"/>
      </c:lineChart>
      <c:dateAx>
        <c:axId val="97229056"/>
        <c:scaling>
          <c:orientation val="minMax"/>
        </c:scaling>
        <c:delete val="1"/>
        <c:axPos val="b"/>
        <c:numFmt formatCode="ge" sourceLinked="1"/>
        <c:majorTickMark val="none"/>
        <c:minorTickMark val="none"/>
        <c:tickLblPos val="none"/>
        <c:crossAx val="97235328"/>
        <c:crosses val="autoZero"/>
        <c:auto val="1"/>
        <c:lblOffset val="100"/>
        <c:baseTimeUnit val="years"/>
      </c:dateAx>
      <c:valAx>
        <c:axId val="972353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7229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495.51</c:v>
                </c:pt>
                <c:pt idx="1">
                  <c:v>422.31</c:v>
                </c:pt>
                <c:pt idx="2">
                  <c:v>403.67</c:v>
                </c:pt>
                <c:pt idx="3">
                  <c:v>406.94</c:v>
                </c:pt>
                <c:pt idx="4">
                  <c:v>412.18</c:v>
                </c:pt>
              </c:numCache>
            </c:numRef>
          </c:val>
          <c:extLst xmlns:c16r2="http://schemas.microsoft.com/office/drawing/2015/06/chart">
            <c:ext xmlns:c16="http://schemas.microsoft.com/office/drawing/2014/chart" uri="{C3380CC4-5D6E-409C-BE32-E72D297353CC}">
              <c16:uniqueId val="{00000000-C0B4-4B6C-BF66-F68385D7B689}"/>
            </c:ext>
          </c:extLst>
        </c:ser>
        <c:dLbls>
          <c:showLegendKey val="0"/>
          <c:showVal val="0"/>
          <c:showCatName val="0"/>
          <c:showSerName val="0"/>
          <c:showPercent val="0"/>
          <c:showBubbleSize val="0"/>
        </c:dLbls>
        <c:gapWidth val="150"/>
        <c:axId val="74984064"/>
        <c:axId val="74994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498.27</c:v>
                </c:pt>
                <c:pt idx="1">
                  <c:v>495.76</c:v>
                </c:pt>
                <c:pt idx="2">
                  <c:v>487.22</c:v>
                </c:pt>
                <c:pt idx="3">
                  <c:v>483.11</c:v>
                </c:pt>
                <c:pt idx="4">
                  <c:v>542.29999999999995</c:v>
                </c:pt>
              </c:numCache>
            </c:numRef>
          </c:val>
          <c:smooth val="0"/>
          <c:extLst xmlns:c16r2="http://schemas.microsoft.com/office/drawing/2015/06/chart">
            <c:ext xmlns:c16="http://schemas.microsoft.com/office/drawing/2014/chart" uri="{C3380CC4-5D6E-409C-BE32-E72D297353CC}">
              <c16:uniqueId val="{00000001-C0B4-4B6C-BF66-F68385D7B689}"/>
            </c:ext>
          </c:extLst>
        </c:ser>
        <c:dLbls>
          <c:showLegendKey val="0"/>
          <c:showVal val="0"/>
          <c:showCatName val="0"/>
          <c:showSerName val="0"/>
          <c:showPercent val="0"/>
          <c:showBubbleSize val="0"/>
        </c:dLbls>
        <c:marker val="1"/>
        <c:smooth val="0"/>
        <c:axId val="74984064"/>
        <c:axId val="74994432"/>
      </c:lineChart>
      <c:dateAx>
        <c:axId val="74984064"/>
        <c:scaling>
          <c:orientation val="minMax"/>
        </c:scaling>
        <c:delete val="1"/>
        <c:axPos val="b"/>
        <c:numFmt formatCode="ge" sourceLinked="1"/>
        <c:majorTickMark val="none"/>
        <c:minorTickMark val="none"/>
        <c:tickLblPos val="none"/>
        <c:crossAx val="74994432"/>
        <c:crosses val="autoZero"/>
        <c:auto val="1"/>
        <c:lblOffset val="100"/>
        <c:baseTimeUnit val="years"/>
      </c:dateAx>
      <c:valAx>
        <c:axId val="749944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4984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86.6</c:v>
                </c:pt>
                <c:pt idx="1">
                  <c:v>94.17</c:v>
                </c:pt>
                <c:pt idx="2">
                  <c:v>93.41</c:v>
                </c:pt>
                <c:pt idx="3">
                  <c:v>92.05</c:v>
                </c:pt>
                <c:pt idx="4">
                  <c:v>91.3</c:v>
                </c:pt>
              </c:numCache>
            </c:numRef>
          </c:val>
          <c:extLst xmlns:c16r2="http://schemas.microsoft.com/office/drawing/2015/06/chart">
            <c:ext xmlns:c16="http://schemas.microsoft.com/office/drawing/2014/chart" uri="{C3380CC4-5D6E-409C-BE32-E72D297353CC}">
              <c16:uniqueId val="{00000000-4922-4F91-A14A-7E40727B83B1}"/>
            </c:ext>
          </c:extLst>
        </c:ser>
        <c:dLbls>
          <c:showLegendKey val="0"/>
          <c:showVal val="0"/>
          <c:showCatName val="0"/>
          <c:showSerName val="0"/>
          <c:showPercent val="0"/>
          <c:showBubbleSize val="0"/>
        </c:dLbls>
        <c:gapWidth val="150"/>
        <c:axId val="75012736"/>
        <c:axId val="75031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90.64</c:v>
                </c:pt>
                <c:pt idx="1">
                  <c:v>93.66</c:v>
                </c:pt>
                <c:pt idx="2">
                  <c:v>92.76</c:v>
                </c:pt>
                <c:pt idx="3">
                  <c:v>93.28</c:v>
                </c:pt>
                <c:pt idx="4">
                  <c:v>87.51</c:v>
                </c:pt>
              </c:numCache>
            </c:numRef>
          </c:val>
          <c:smooth val="0"/>
          <c:extLst xmlns:c16r2="http://schemas.microsoft.com/office/drawing/2015/06/chart">
            <c:ext xmlns:c16="http://schemas.microsoft.com/office/drawing/2014/chart" uri="{C3380CC4-5D6E-409C-BE32-E72D297353CC}">
              <c16:uniqueId val="{00000001-4922-4F91-A14A-7E40727B83B1}"/>
            </c:ext>
          </c:extLst>
        </c:ser>
        <c:dLbls>
          <c:showLegendKey val="0"/>
          <c:showVal val="0"/>
          <c:showCatName val="0"/>
          <c:showSerName val="0"/>
          <c:showPercent val="0"/>
          <c:showBubbleSize val="0"/>
        </c:dLbls>
        <c:marker val="1"/>
        <c:smooth val="0"/>
        <c:axId val="75012736"/>
        <c:axId val="75031296"/>
      </c:lineChart>
      <c:dateAx>
        <c:axId val="75012736"/>
        <c:scaling>
          <c:orientation val="minMax"/>
        </c:scaling>
        <c:delete val="1"/>
        <c:axPos val="b"/>
        <c:numFmt formatCode="ge" sourceLinked="1"/>
        <c:majorTickMark val="none"/>
        <c:minorTickMark val="none"/>
        <c:tickLblPos val="none"/>
        <c:crossAx val="75031296"/>
        <c:crosses val="autoZero"/>
        <c:auto val="1"/>
        <c:lblOffset val="100"/>
        <c:baseTimeUnit val="years"/>
      </c:dateAx>
      <c:valAx>
        <c:axId val="75031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012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282.23</c:v>
                </c:pt>
                <c:pt idx="1">
                  <c:v>260.01</c:v>
                </c:pt>
                <c:pt idx="2">
                  <c:v>263.12</c:v>
                </c:pt>
                <c:pt idx="3">
                  <c:v>266.58999999999997</c:v>
                </c:pt>
                <c:pt idx="4">
                  <c:v>270.88</c:v>
                </c:pt>
              </c:numCache>
            </c:numRef>
          </c:val>
          <c:extLst xmlns:c16r2="http://schemas.microsoft.com/office/drawing/2015/06/chart">
            <c:ext xmlns:c16="http://schemas.microsoft.com/office/drawing/2014/chart" uri="{C3380CC4-5D6E-409C-BE32-E72D297353CC}">
              <c16:uniqueId val="{00000000-8BDF-4D9F-974A-2D1AC8C4319B}"/>
            </c:ext>
          </c:extLst>
        </c:ser>
        <c:dLbls>
          <c:showLegendKey val="0"/>
          <c:showVal val="0"/>
          <c:showCatName val="0"/>
          <c:showSerName val="0"/>
          <c:showPercent val="0"/>
          <c:showBubbleSize val="0"/>
        </c:dLbls>
        <c:gapWidth val="150"/>
        <c:axId val="84675584"/>
        <c:axId val="846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213.52</c:v>
                </c:pt>
                <c:pt idx="1">
                  <c:v>208.21</c:v>
                </c:pt>
                <c:pt idx="2">
                  <c:v>208.67</c:v>
                </c:pt>
                <c:pt idx="3">
                  <c:v>208.29</c:v>
                </c:pt>
                <c:pt idx="4">
                  <c:v>218.42</c:v>
                </c:pt>
              </c:numCache>
            </c:numRef>
          </c:val>
          <c:smooth val="0"/>
          <c:extLst xmlns:c16r2="http://schemas.microsoft.com/office/drawing/2015/06/chart">
            <c:ext xmlns:c16="http://schemas.microsoft.com/office/drawing/2014/chart" uri="{C3380CC4-5D6E-409C-BE32-E72D297353CC}">
              <c16:uniqueId val="{00000001-8BDF-4D9F-974A-2D1AC8C4319B}"/>
            </c:ext>
          </c:extLst>
        </c:ser>
        <c:dLbls>
          <c:showLegendKey val="0"/>
          <c:showVal val="0"/>
          <c:showCatName val="0"/>
          <c:showSerName val="0"/>
          <c:showPercent val="0"/>
          <c:showBubbleSize val="0"/>
        </c:dLbls>
        <c:marker val="1"/>
        <c:smooth val="0"/>
        <c:axId val="84675584"/>
        <c:axId val="84685952"/>
      </c:lineChart>
      <c:dateAx>
        <c:axId val="84675584"/>
        <c:scaling>
          <c:orientation val="minMax"/>
        </c:scaling>
        <c:delete val="1"/>
        <c:axPos val="b"/>
        <c:numFmt formatCode="ge" sourceLinked="1"/>
        <c:majorTickMark val="none"/>
        <c:minorTickMark val="none"/>
        <c:tickLblPos val="none"/>
        <c:crossAx val="84685952"/>
        <c:crosses val="autoZero"/>
        <c:auto val="1"/>
        <c:lblOffset val="100"/>
        <c:baseTimeUnit val="years"/>
      </c:dateAx>
      <c:valAx>
        <c:axId val="846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675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80" zoomScaleNormal="85"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小野町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A8</v>
      </c>
      <c r="X8" s="58"/>
      <c r="Y8" s="58"/>
      <c r="Z8" s="58"/>
      <c r="AA8" s="58"/>
      <c r="AB8" s="58"/>
      <c r="AC8" s="58"/>
      <c r="AD8" s="58" t="str">
        <f>データ!$M$6</f>
        <v>非設置</v>
      </c>
      <c r="AE8" s="58"/>
      <c r="AF8" s="58"/>
      <c r="AG8" s="58"/>
      <c r="AH8" s="58"/>
      <c r="AI8" s="58"/>
      <c r="AJ8" s="58"/>
      <c r="AK8" s="4"/>
      <c r="AL8" s="59">
        <f>データ!$R$6</f>
        <v>10464</v>
      </c>
      <c r="AM8" s="59"/>
      <c r="AN8" s="59"/>
      <c r="AO8" s="59"/>
      <c r="AP8" s="59"/>
      <c r="AQ8" s="59"/>
      <c r="AR8" s="59"/>
      <c r="AS8" s="59"/>
      <c r="AT8" s="50">
        <f>データ!$S$6</f>
        <v>125.18</v>
      </c>
      <c r="AU8" s="51"/>
      <c r="AV8" s="51"/>
      <c r="AW8" s="51"/>
      <c r="AX8" s="51"/>
      <c r="AY8" s="51"/>
      <c r="AZ8" s="51"/>
      <c r="BA8" s="51"/>
      <c r="BB8" s="52">
        <f>データ!$T$6</f>
        <v>83.59</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70.53</v>
      </c>
      <c r="J10" s="51"/>
      <c r="K10" s="51"/>
      <c r="L10" s="51"/>
      <c r="M10" s="51"/>
      <c r="N10" s="51"/>
      <c r="O10" s="62"/>
      <c r="P10" s="52">
        <f>データ!$P$6</f>
        <v>49.31</v>
      </c>
      <c r="Q10" s="52"/>
      <c r="R10" s="52"/>
      <c r="S10" s="52"/>
      <c r="T10" s="52"/>
      <c r="U10" s="52"/>
      <c r="V10" s="52"/>
      <c r="W10" s="59">
        <f>データ!$Q$6</f>
        <v>4428</v>
      </c>
      <c r="X10" s="59"/>
      <c r="Y10" s="59"/>
      <c r="Z10" s="59"/>
      <c r="AA10" s="59"/>
      <c r="AB10" s="59"/>
      <c r="AC10" s="59"/>
      <c r="AD10" s="2"/>
      <c r="AE10" s="2"/>
      <c r="AF10" s="2"/>
      <c r="AG10" s="2"/>
      <c r="AH10" s="4"/>
      <c r="AI10" s="4"/>
      <c r="AJ10" s="4"/>
      <c r="AK10" s="4"/>
      <c r="AL10" s="59">
        <f>データ!$U$6</f>
        <v>5116</v>
      </c>
      <c r="AM10" s="59"/>
      <c r="AN10" s="59"/>
      <c r="AO10" s="59"/>
      <c r="AP10" s="59"/>
      <c r="AQ10" s="59"/>
      <c r="AR10" s="59"/>
      <c r="AS10" s="59"/>
      <c r="AT10" s="50">
        <f>データ!$V$6</f>
        <v>9.7899999999999991</v>
      </c>
      <c r="AU10" s="51"/>
      <c r="AV10" s="51"/>
      <c r="AW10" s="51"/>
      <c r="AX10" s="51"/>
      <c r="AY10" s="51"/>
      <c r="AZ10" s="51"/>
      <c r="BA10" s="51"/>
      <c r="BB10" s="52">
        <f>データ!$W$6</f>
        <v>522.57000000000005</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116</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117</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118</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12yJUKAOWvmREG/aXnBdyLPWeAP0P5hZef5pfNU3J98F0LaRMCBZSGrcDaxdsNq7vzSi90SkJZY8PI28u51jGw==" saltValue="p3VTdIk2rj6bQZmpVOK3Rw=="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35</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64</v>
      </c>
      <c r="B4" s="30"/>
      <c r="C4" s="30"/>
      <c r="D4" s="30"/>
      <c r="E4" s="30"/>
      <c r="F4" s="30"/>
      <c r="G4" s="30"/>
      <c r="H4" s="90"/>
      <c r="I4" s="91"/>
      <c r="J4" s="91"/>
      <c r="K4" s="91"/>
      <c r="L4" s="91"/>
      <c r="M4" s="91"/>
      <c r="N4" s="91"/>
      <c r="O4" s="91"/>
      <c r="P4" s="91"/>
      <c r="Q4" s="91"/>
      <c r="R4" s="91"/>
      <c r="S4" s="91"/>
      <c r="T4" s="91"/>
      <c r="U4" s="91"/>
      <c r="V4" s="91"/>
      <c r="W4" s="92"/>
      <c r="X4" s="86" t="s">
        <v>65</v>
      </c>
      <c r="Y4" s="86"/>
      <c r="Z4" s="86"/>
      <c r="AA4" s="86"/>
      <c r="AB4" s="86"/>
      <c r="AC4" s="86"/>
      <c r="AD4" s="86"/>
      <c r="AE4" s="86"/>
      <c r="AF4" s="86"/>
      <c r="AG4" s="86"/>
      <c r="AH4" s="86"/>
      <c r="AI4" s="86" t="s">
        <v>66</v>
      </c>
      <c r="AJ4" s="86"/>
      <c r="AK4" s="86"/>
      <c r="AL4" s="86"/>
      <c r="AM4" s="86"/>
      <c r="AN4" s="86"/>
      <c r="AO4" s="86"/>
      <c r="AP4" s="86"/>
      <c r="AQ4" s="86"/>
      <c r="AR4" s="86"/>
      <c r="AS4" s="86"/>
      <c r="AT4" s="86" t="s">
        <v>67</v>
      </c>
      <c r="AU4" s="86"/>
      <c r="AV4" s="86"/>
      <c r="AW4" s="86"/>
      <c r="AX4" s="86"/>
      <c r="AY4" s="86"/>
      <c r="AZ4" s="86"/>
      <c r="BA4" s="86"/>
      <c r="BB4" s="86"/>
      <c r="BC4" s="86"/>
      <c r="BD4" s="86"/>
      <c r="BE4" s="86" t="s">
        <v>68</v>
      </c>
      <c r="BF4" s="86"/>
      <c r="BG4" s="86"/>
      <c r="BH4" s="86"/>
      <c r="BI4" s="86"/>
      <c r="BJ4" s="86"/>
      <c r="BK4" s="86"/>
      <c r="BL4" s="86"/>
      <c r="BM4" s="86"/>
      <c r="BN4" s="86"/>
      <c r="BO4" s="86"/>
      <c r="BP4" s="86" t="s">
        <v>69</v>
      </c>
      <c r="BQ4" s="86"/>
      <c r="BR4" s="86"/>
      <c r="BS4" s="86"/>
      <c r="BT4" s="86"/>
      <c r="BU4" s="86"/>
      <c r="BV4" s="86"/>
      <c r="BW4" s="86"/>
      <c r="BX4" s="86"/>
      <c r="BY4" s="86"/>
      <c r="BZ4" s="86"/>
      <c r="CA4" s="86" t="s">
        <v>70</v>
      </c>
      <c r="CB4" s="86"/>
      <c r="CC4" s="86"/>
      <c r="CD4" s="86"/>
      <c r="CE4" s="86"/>
      <c r="CF4" s="86"/>
      <c r="CG4" s="86"/>
      <c r="CH4" s="86"/>
      <c r="CI4" s="86"/>
      <c r="CJ4" s="86"/>
      <c r="CK4" s="86"/>
      <c r="CL4" s="86" t="s">
        <v>71</v>
      </c>
      <c r="CM4" s="86"/>
      <c r="CN4" s="86"/>
      <c r="CO4" s="86"/>
      <c r="CP4" s="86"/>
      <c r="CQ4" s="86"/>
      <c r="CR4" s="86"/>
      <c r="CS4" s="86"/>
      <c r="CT4" s="86"/>
      <c r="CU4" s="86"/>
      <c r="CV4" s="86"/>
      <c r="CW4" s="86" t="s">
        <v>72</v>
      </c>
      <c r="CX4" s="86"/>
      <c r="CY4" s="86"/>
      <c r="CZ4" s="86"/>
      <c r="DA4" s="86"/>
      <c r="DB4" s="86"/>
      <c r="DC4" s="86"/>
      <c r="DD4" s="86"/>
      <c r="DE4" s="86"/>
      <c r="DF4" s="86"/>
      <c r="DG4" s="86"/>
      <c r="DH4" s="86" t="s">
        <v>73</v>
      </c>
      <c r="DI4" s="86"/>
      <c r="DJ4" s="86"/>
      <c r="DK4" s="86"/>
      <c r="DL4" s="86"/>
      <c r="DM4" s="86"/>
      <c r="DN4" s="86"/>
      <c r="DO4" s="86"/>
      <c r="DP4" s="86"/>
      <c r="DQ4" s="86"/>
      <c r="DR4" s="86"/>
      <c r="DS4" s="86" t="s">
        <v>74</v>
      </c>
      <c r="DT4" s="86"/>
      <c r="DU4" s="86"/>
      <c r="DV4" s="86"/>
      <c r="DW4" s="86"/>
      <c r="DX4" s="86"/>
      <c r="DY4" s="86"/>
      <c r="DZ4" s="86"/>
      <c r="EA4" s="86"/>
      <c r="EB4" s="86"/>
      <c r="EC4" s="86"/>
      <c r="ED4" s="86" t="s">
        <v>75</v>
      </c>
      <c r="EE4" s="86"/>
      <c r="EF4" s="86"/>
      <c r="EG4" s="86"/>
      <c r="EH4" s="86"/>
      <c r="EI4" s="86"/>
      <c r="EJ4" s="86"/>
      <c r="EK4" s="86"/>
      <c r="EL4" s="86"/>
      <c r="EM4" s="86"/>
      <c r="EN4" s="86"/>
    </row>
    <row r="5" spans="1:144" x14ac:dyDescent="0.15">
      <c r="A5" s="28" t="s">
        <v>76</v>
      </c>
      <c r="B5" s="31"/>
      <c r="C5" s="31"/>
      <c r="D5" s="31"/>
      <c r="E5" s="31"/>
      <c r="F5" s="31"/>
      <c r="G5" s="31"/>
      <c r="H5" s="32" t="s">
        <v>77</v>
      </c>
      <c r="I5" s="32" t="s">
        <v>78</v>
      </c>
      <c r="J5" s="32" t="s">
        <v>79</v>
      </c>
      <c r="K5" s="32" t="s">
        <v>80</v>
      </c>
      <c r="L5" s="32" t="s">
        <v>81</v>
      </c>
      <c r="M5" s="32" t="s">
        <v>5</v>
      </c>
      <c r="N5" s="32" t="s">
        <v>82</v>
      </c>
      <c r="O5" s="32" t="s">
        <v>83</v>
      </c>
      <c r="P5" s="32" t="s">
        <v>84</v>
      </c>
      <c r="Q5" s="32" t="s">
        <v>85</v>
      </c>
      <c r="R5" s="32" t="s">
        <v>86</v>
      </c>
      <c r="S5" s="32" t="s">
        <v>87</v>
      </c>
      <c r="T5" s="32" t="s">
        <v>88</v>
      </c>
      <c r="U5" s="32" t="s">
        <v>89</v>
      </c>
      <c r="V5" s="32" t="s">
        <v>90</v>
      </c>
      <c r="W5" s="32" t="s">
        <v>91</v>
      </c>
      <c r="X5" s="32" t="s">
        <v>92</v>
      </c>
      <c r="Y5" s="32" t="s">
        <v>93</v>
      </c>
      <c r="Z5" s="32" t="s">
        <v>94</v>
      </c>
      <c r="AA5" s="32" t="s">
        <v>95</v>
      </c>
      <c r="AB5" s="32" t="s">
        <v>96</v>
      </c>
      <c r="AC5" s="32" t="s">
        <v>97</v>
      </c>
      <c r="AD5" s="32" t="s">
        <v>98</v>
      </c>
      <c r="AE5" s="32" t="s">
        <v>99</v>
      </c>
      <c r="AF5" s="32" t="s">
        <v>100</v>
      </c>
      <c r="AG5" s="32" t="s">
        <v>101</v>
      </c>
      <c r="AH5" s="32" t="s">
        <v>41</v>
      </c>
      <c r="AI5" s="32" t="s">
        <v>92</v>
      </c>
      <c r="AJ5" s="32" t="s">
        <v>93</v>
      </c>
      <c r="AK5" s="32" t="s">
        <v>94</v>
      </c>
      <c r="AL5" s="32" t="s">
        <v>95</v>
      </c>
      <c r="AM5" s="32" t="s">
        <v>96</v>
      </c>
      <c r="AN5" s="32" t="s">
        <v>97</v>
      </c>
      <c r="AO5" s="32" t="s">
        <v>98</v>
      </c>
      <c r="AP5" s="32" t="s">
        <v>99</v>
      </c>
      <c r="AQ5" s="32" t="s">
        <v>100</v>
      </c>
      <c r="AR5" s="32" t="s">
        <v>101</v>
      </c>
      <c r="AS5" s="32" t="s">
        <v>102</v>
      </c>
      <c r="AT5" s="32" t="s">
        <v>92</v>
      </c>
      <c r="AU5" s="32" t="s">
        <v>93</v>
      </c>
      <c r="AV5" s="32" t="s">
        <v>94</v>
      </c>
      <c r="AW5" s="32" t="s">
        <v>95</v>
      </c>
      <c r="AX5" s="32" t="s">
        <v>96</v>
      </c>
      <c r="AY5" s="32" t="s">
        <v>97</v>
      </c>
      <c r="AZ5" s="32" t="s">
        <v>98</v>
      </c>
      <c r="BA5" s="32" t="s">
        <v>99</v>
      </c>
      <c r="BB5" s="32" t="s">
        <v>100</v>
      </c>
      <c r="BC5" s="32" t="s">
        <v>101</v>
      </c>
      <c r="BD5" s="32" t="s">
        <v>102</v>
      </c>
      <c r="BE5" s="32" t="s">
        <v>92</v>
      </c>
      <c r="BF5" s="32" t="s">
        <v>93</v>
      </c>
      <c r="BG5" s="32" t="s">
        <v>94</v>
      </c>
      <c r="BH5" s="32" t="s">
        <v>95</v>
      </c>
      <c r="BI5" s="32" t="s">
        <v>96</v>
      </c>
      <c r="BJ5" s="32" t="s">
        <v>97</v>
      </c>
      <c r="BK5" s="32" t="s">
        <v>98</v>
      </c>
      <c r="BL5" s="32" t="s">
        <v>99</v>
      </c>
      <c r="BM5" s="32" t="s">
        <v>100</v>
      </c>
      <c r="BN5" s="32" t="s">
        <v>101</v>
      </c>
      <c r="BO5" s="32" t="s">
        <v>102</v>
      </c>
      <c r="BP5" s="32" t="s">
        <v>92</v>
      </c>
      <c r="BQ5" s="32" t="s">
        <v>93</v>
      </c>
      <c r="BR5" s="32" t="s">
        <v>94</v>
      </c>
      <c r="BS5" s="32" t="s">
        <v>95</v>
      </c>
      <c r="BT5" s="32" t="s">
        <v>96</v>
      </c>
      <c r="BU5" s="32" t="s">
        <v>97</v>
      </c>
      <c r="BV5" s="32" t="s">
        <v>98</v>
      </c>
      <c r="BW5" s="32" t="s">
        <v>99</v>
      </c>
      <c r="BX5" s="32" t="s">
        <v>100</v>
      </c>
      <c r="BY5" s="32" t="s">
        <v>101</v>
      </c>
      <c r="BZ5" s="32" t="s">
        <v>102</v>
      </c>
      <c r="CA5" s="32" t="s">
        <v>92</v>
      </c>
      <c r="CB5" s="32" t="s">
        <v>93</v>
      </c>
      <c r="CC5" s="32" t="s">
        <v>94</v>
      </c>
      <c r="CD5" s="32" t="s">
        <v>95</v>
      </c>
      <c r="CE5" s="32" t="s">
        <v>96</v>
      </c>
      <c r="CF5" s="32" t="s">
        <v>97</v>
      </c>
      <c r="CG5" s="32" t="s">
        <v>98</v>
      </c>
      <c r="CH5" s="32" t="s">
        <v>99</v>
      </c>
      <c r="CI5" s="32" t="s">
        <v>100</v>
      </c>
      <c r="CJ5" s="32" t="s">
        <v>101</v>
      </c>
      <c r="CK5" s="32" t="s">
        <v>102</v>
      </c>
      <c r="CL5" s="32" t="s">
        <v>92</v>
      </c>
      <c r="CM5" s="32" t="s">
        <v>93</v>
      </c>
      <c r="CN5" s="32" t="s">
        <v>94</v>
      </c>
      <c r="CO5" s="32" t="s">
        <v>95</v>
      </c>
      <c r="CP5" s="32" t="s">
        <v>96</v>
      </c>
      <c r="CQ5" s="32" t="s">
        <v>97</v>
      </c>
      <c r="CR5" s="32" t="s">
        <v>98</v>
      </c>
      <c r="CS5" s="32" t="s">
        <v>99</v>
      </c>
      <c r="CT5" s="32" t="s">
        <v>100</v>
      </c>
      <c r="CU5" s="32" t="s">
        <v>101</v>
      </c>
      <c r="CV5" s="32" t="s">
        <v>102</v>
      </c>
      <c r="CW5" s="32" t="s">
        <v>92</v>
      </c>
      <c r="CX5" s="32" t="s">
        <v>93</v>
      </c>
      <c r="CY5" s="32" t="s">
        <v>94</v>
      </c>
      <c r="CZ5" s="32" t="s">
        <v>95</v>
      </c>
      <c r="DA5" s="32" t="s">
        <v>96</v>
      </c>
      <c r="DB5" s="32" t="s">
        <v>97</v>
      </c>
      <c r="DC5" s="32" t="s">
        <v>98</v>
      </c>
      <c r="DD5" s="32" t="s">
        <v>99</v>
      </c>
      <c r="DE5" s="32" t="s">
        <v>100</v>
      </c>
      <c r="DF5" s="32" t="s">
        <v>101</v>
      </c>
      <c r="DG5" s="32" t="s">
        <v>102</v>
      </c>
      <c r="DH5" s="32" t="s">
        <v>92</v>
      </c>
      <c r="DI5" s="32" t="s">
        <v>93</v>
      </c>
      <c r="DJ5" s="32" t="s">
        <v>94</v>
      </c>
      <c r="DK5" s="32" t="s">
        <v>95</v>
      </c>
      <c r="DL5" s="32" t="s">
        <v>96</v>
      </c>
      <c r="DM5" s="32" t="s">
        <v>97</v>
      </c>
      <c r="DN5" s="32" t="s">
        <v>98</v>
      </c>
      <c r="DO5" s="32" t="s">
        <v>99</v>
      </c>
      <c r="DP5" s="32" t="s">
        <v>100</v>
      </c>
      <c r="DQ5" s="32" t="s">
        <v>101</v>
      </c>
      <c r="DR5" s="32" t="s">
        <v>102</v>
      </c>
      <c r="DS5" s="32" t="s">
        <v>92</v>
      </c>
      <c r="DT5" s="32" t="s">
        <v>93</v>
      </c>
      <c r="DU5" s="32" t="s">
        <v>94</v>
      </c>
      <c r="DV5" s="32" t="s">
        <v>95</v>
      </c>
      <c r="DW5" s="32" t="s">
        <v>96</v>
      </c>
      <c r="DX5" s="32" t="s">
        <v>97</v>
      </c>
      <c r="DY5" s="32" t="s">
        <v>98</v>
      </c>
      <c r="DZ5" s="32" t="s">
        <v>99</v>
      </c>
      <c r="EA5" s="32" t="s">
        <v>100</v>
      </c>
      <c r="EB5" s="32" t="s">
        <v>101</v>
      </c>
      <c r="EC5" s="32" t="s">
        <v>102</v>
      </c>
      <c r="ED5" s="32" t="s">
        <v>92</v>
      </c>
      <c r="EE5" s="32" t="s">
        <v>93</v>
      </c>
      <c r="EF5" s="32" t="s">
        <v>94</v>
      </c>
      <c r="EG5" s="32" t="s">
        <v>95</v>
      </c>
      <c r="EH5" s="32" t="s">
        <v>96</v>
      </c>
      <c r="EI5" s="32" t="s">
        <v>97</v>
      </c>
      <c r="EJ5" s="32" t="s">
        <v>98</v>
      </c>
      <c r="EK5" s="32" t="s">
        <v>99</v>
      </c>
      <c r="EL5" s="32" t="s">
        <v>100</v>
      </c>
      <c r="EM5" s="32" t="s">
        <v>101</v>
      </c>
      <c r="EN5" s="32" t="s">
        <v>102</v>
      </c>
    </row>
    <row r="6" spans="1:144" s="36" customFormat="1" x14ac:dyDescent="0.15">
      <c r="A6" s="28" t="s">
        <v>103</v>
      </c>
      <c r="B6" s="33">
        <f>B7</f>
        <v>2017</v>
      </c>
      <c r="C6" s="33">
        <f t="shared" ref="C6:W6" si="3">C7</f>
        <v>75221</v>
      </c>
      <c r="D6" s="33">
        <f t="shared" si="3"/>
        <v>46</v>
      </c>
      <c r="E6" s="33">
        <f t="shared" si="3"/>
        <v>1</v>
      </c>
      <c r="F6" s="33">
        <f t="shared" si="3"/>
        <v>0</v>
      </c>
      <c r="G6" s="33">
        <f t="shared" si="3"/>
        <v>1</v>
      </c>
      <c r="H6" s="33" t="str">
        <f t="shared" si="3"/>
        <v>福島県　小野町</v>
      </c>
      <c r="I6" s="33" t="str">
        <f t="shared" si="3"/>
        <v>法適用</v>
      </c>
      <c r="J6" s="33" t="str">
        <f t="shared" si="3"/>
        <v>水道事業</v>
      </c>
      <c r="K6" s="33" t="str">
        <f t="shared" si="3"/>
        <v>末端給水事業</v>
      </c>
      <c r="L6" s="33" t="str">
        <f t="shared" si="3"/>
        <v>A8</v>
      </c>
      <c r="M6" s="33" t="str">
        <f t="shared" si="3"/>
        <v>非設置</v>
      </c>
      <c r="N6" s="34" t="str">
        <f t="shared" si="3"/>
        <v>-</v>
      </c>
      <c r="O6" s="34">
        <f t="shared" si="3"/>
        <v>70.53</v>
      </c>
      <c r="P6" s="34">
        <f t="shared" si="3"/>
        <v>49.31</v>
      </c>
      <c r="Q6" s="34">
        <f t="shared" si="3"/>
        <v>4428</v>
      </c>
      <c r="R6" s="34">
        <f t="shared" si="3"/>
        <v>10464</v>
      </c>
      <c r="S6" s="34">
        <f t="shared" si="3"/>
        <v>125.18</v>
      </c>
      <c r="T6" s="34">
        <f t="shared" si="3"/>
        <v>83.59</v>
      </c>
      <c r="U6" s="34">
        <f t="shared" si="3"/>
        <v>5116</v>
      </c>
      <c r="V6" s="34">
        <f t="shared" si="3"/>
        <v>9.7899999999999991</v>
      </c>
      <c r="W6" s="34">
        <f t="shared" si="3"/>
        <v>522.57000000000005</v>
      </c>
      <c r="X6" s="35">
        <f>IF(X7="",NA(),X7)</f>
        <v>103.41</v>
      </c>
      <c r="Y6" s="35">
        <f t="shared" ref="Y6:AG6" si="4">IF(Y7="",NA(),Y7)</f>
        <v>107.26</v>
      </c>
      <c r="Z6" s="35">
        <f t="shared" si="4"/>
        <v>106.17</v>
      </c>
      <c r="AA6" s="35">
        <f t="shared" si="4"/>
        <v>104.91</v>
      </c>
      <c r="AB6" s="35">
        <f t="shared" si="4"/>
        <v>107.63</v>
      </c>
      <c r="AC6" s="35">
        <f t="shared" si="4"/>
        <v>105.53</v>
      </c>
      <c r="AD6" s="35">
        <f t="shared" si="4"/>
        <v>107.2</v>
      </c>
      <c r="AE6" s="35">
        <f t="shared" si="4"/>
        <v>106.62</v>
      </c>
      <c r="AF6" s="35">
        <f t="shared" si="4"/>
        <v>107.95</v>
      </c>
      <c r="AG6" s="35">
        <f t="shared" si="4"/>
        <v>104.47</v>
      </c>
      <c r="AH6" s="34" t="str">
        <f>IF(AH7="","",IF(AH7="-","【-】","【"&amp;SUBSTITUTE(TEXT(AH7,"#,##0.00"),"-","△")&amp;"】"))</f>
        <v>【113.39】</v>
      </c>
      <c r="AI6" s="34">
        <f>IF(AI7="",NA(),AI7)</f>
        <v>0</v>
      </c>
      <c r="AJ6" s="34">
        <f t="shared" ref="AJ6:AR6" si="5">IF(AJ7="",NA(),AJ7)</f>
        <v>0</v>
      </c>
      <c r="AK6" s="34">
        <f t="shared" si="5"/>
        <v>0</v>
      </c>
      <c r="AL6" s="34">
        <f t="shared" si="5"/>
        <v>0</v>
      </c>
      <c r="AM6" s="34">
        <f t="shared" si="5"/>
        <v>0</v>
      </c>
      <c r="AN6" s="35">
        <f t="shared" si="5"/>
        <v>28.31</v>
      </c>
      <c r="AO6" s="35">
        <f t="shared" si="5"/>
        <v>13.46</v>
      </c>
      <c r="AP6" s="35">
        <f t="shared" si="5"/>
        <v>12.59</v>
      </c>
      <c r="AQ6" s="35">
        <f t="shared" si="5"/>
        <v>12.44</v>
      </c>
      <c r="AR6" s="35">
        <f t="shared" si="5"/>
        <v>16.399999999999999</v>
      </c>
      <c r="AS6" s="34" t="str">
        <f>IF(AS7="","",IF(AS7="-","【-】","【"&amp;SUBSTITUTE(TEXT(AS7,"#,##0.00"),"-","△")&amp;"】"))</f>
        <v>【0.85】</v>
      </c>
      <c r="AT6" s="35">
        <f>IF(AT7="",NA(),AT7)</f>
        <v>446.6</v>
      </c>
      <c r="AU6" s="35">
        <f t="shared" ref="AU6:BC6" si="6">IF(AU7="",NA(),AU7)</f>
        <v>159.1</v>
      </c>
      <c r="AV6" s="35">
        <f t="shared" si="6"/>
        <v>161.83000000000001</v>
      </c>
      <c r="AW6" s="35">
        <f t="shared" si="6"/>
        <v>181.95</v>
      </c>
      <c r="AX6" s="35">
        <f t="shared" si="6"/>
        <v>225.36</v>
      </c>
      <c r="AY6" s="35">
        <f t="shared" si="6"/>
        <v>1164.51</v>
      </c>
      <c r="AZ6" s="35">
        <f t="shared" si="6"/>
        <v>434.72</v>
      </c>
      <c r="BA6" s="35">
        <f t="shared" si="6"/>
        <v>416.14</v>
      </c>
      <c r="BB6" s="35">
        <f t="shared" si="6"/>
        <v>371.89</v>
      </c>
      <c r="BC6" s="35">
        <f t="shared" si="6"/>
        <v>293.23</v>
      </c>
      <c r="BD6" s="34" t="str">
        <f>IF(BD7="","",IF(BD7="-","【-】","【"&amp;SUBSTITUTE(TEXT(BD7,"#,##0.00"),"-","△")&amp;"】"))</f>
        <v>【264.34】</v>
      </c>
      <c r="BE6" s="35">
        <f>IF(BE7="",NA(),BE7)</f>
        <v>495.51</v>
      </c>
      <c r="BF6" s="35">
        <f t="shared" ref="BF6:BN6" si="7">IF(BF7="",NA(),BF7)</f>
        <v>422.31</v>
      </c>
      <c r="BG6" s="35">
        <f t="shared" si="7"/>
        <v>403.67</v>
      </c>
      <c r="BH6" s="35">
        <f t="shared" si="7"/>
        <v>406.94</v>
      </c>
      <c r="BI6" s="35">
        <f t="shared" si="7"/>
        <v>412.18</v>
      </c>
      <c r="BJ6" s="35">
        <f t="shared" si="7"/>
        <v>498.27</v>
      </c>
      <c r="BK6" s="35">
        <f t="shared" si="7"/>
        <v>495.76</v>
      </c>
      <c r="BL6" s="35">
        <f t="shared" si="7"/>
        <v>487.22</v>
      </c>
      <c r="BM6" s="35">
        <f t="shared" si="7"/>
        <v>483.11</v>
      </c>
      <c r="BN6" s="35">
        <f t="shared" si="7"/>
        <v>542.29999999999995</v>
      </c>
      <c r="BO6" s="34" t="str">
        <f>IF(BO7="","",IF(BO7="-","【-】","【"&amp;SUBSTITUTE(TEXT(BO7,"#,##0.00"),"-","△")&amp;"】"))</f>
        <v>【274.27】</v>
      </c>
      <c r="BP6" s="35">
        <f>IF(BP7="",NA(),BP7)</f>
        <v>86.6</v>
      </c>
      <c r="BQ6" s="35">
        <f t="shared" ref="BQ6:BY6" si="8">IF(BQ7="",NA(),BQ7)</f>
        <v>94.17</v>
      </c>
      <c r="BR6" s="35">
        <f t="shared" si="8"/>
        <v>93.41</v>
      </c>
      <c r="BS6" s="35">
        <f t="shared" si="8"/>
        <v>92.05</v>
      </c>
      <c r="BT6" s="35">
        <f t="shared" si="8"/>
        <v>91.3</v>
      </c>
      <c r="BU6" s="35">
        <f t="shared" si="8"/>
        <v>90.64</v>
      </c>
      <c r="BV6" s="35">
        <f t="shared" si="8"/>
        <v>93.66</v>
      </c>
      <c r="BW6" s="35">
        <f t="shared" si="8"/>
        <v>92.76</v>
      </c>
      <c r="BX6" s="35">
        <f t="shared" si="8"/>
        <v>93.28</v>
      </c>
      <c r="BY6" s="35">
        <f t="shared" si="8"/>
        <v>87.51</v>
      </c>
      <c r="BZ6" s="34" t="str">
        <f>IF(BZ7="","",IF(BZ7="-","【-】","【"&amp;SUBSTITUTE(TEXT(BZ7,"#,##0.00"),"-","△")&amp;"】"))</f>
        <v>【104.36】</v>
      </c>
      <c r="CA6" s="35">
        <f>IF(CA7="",NA(),CA7)</f>
        <v>282.23</v>
      </c>
      <c r="CB6" s="35">
        <f t="shared" ref="CB6:CJ6" si="9">IF(CB7="",NA(),CB7)</f>
        <v>260.01</v>
      </c>
      <c r="CC6" s="35">
        <f t="shared" si="9"/>
        <v>263.12</v>
      </c>
      <c r="CD6" s="35">
        <f t="shared" si="9"/>
        <v>266.58999999999997</v>
      </c>
      <c r="CE6" s="35">
        <f t="shared" si="9"/>
        <v>270.88</v>
      </c>
      <c r="CF6" s="35">
        <f t="shared" si="9"/>
        <v>213.52</v>
      </c>
      <c r="CG6" s="35">
        <f t="shared" si="9"/>
        <v>208.21</v>
      </c>
      <c r="CH6" s="35">
        <f t="shared" si="9"/>
        <v>208.67</v>
      </c>
      <c r="CI6" s="35">
        <f t="shared" si="9"/>
        <v>208.29</v>
      </c>
      <c r="CJ6" s="35">
        <f t="shared" si="9"/>
        <v>218.42</v>
      </c>
      <c r="CK6" s="34" t="str">
        <f>IF(CK7="","",IF(CK7="-","【-】","【"&amp;SUBSTITUTE(TEXT(CK7,"#,##0.00"),"-","△")&amp;"】"))</f>
        <v>【165.71】</v>
      </c>
      <c r="CL6" s="35">
        <f>IF(CL7="",NA(),CL7)</f>
        <v>37.229999999999997</v>
      </c>
      <c r="CM6" s="35">
        <f t="shared" ref="CM6:CU6" si="10">IF(CM7="",NA(),CM7)</f>
        <v>38.43</v>
      </c>
      <c r="CN6" s="35">
        <f t="shared" si="10"/>
        <v>34.53</v>
      </c>
      <c r="CO6" s="35">
        <f t="shared" si="10"/>
        <v>34.950000000000003</v>
      </c>
      <c r="CP6" s="35">
        <f t="shared" si="10"/>
        <v>35.369999999999997</v>
      </c>
      <c r="CQ6" s="35">
        <f t="shared" si="10"/>
        <v>49.77</v>
      </c>
      <c r="CR6" s="35">
        <f t="shared" si="10"/>
        <v>49.22</v>
      </c>
      <c r="CS6" s="35">
        <f t="shared" si="10"/>
        <v>49.08</v>
      </c>
      <c r="CT6" s="35">
        <f t="shared" si="10"/>
        <v>49.32</v>
      </c>
      <c r="CU6" s="35">
        <f t="shared" si="10"/>
        <v>50.24</v>
      </c>
      <c r="CV6" s="34" t="str">
        <f>IF(CV7="","",IF(CV7="-","【-】","【"&amp;SUBSTITUTE(TEXT(CV7,"#,##0.00"),"-","△")&amp;"】"))</f>
        <v>【60.41】</v>
      </c>
      <c r="CW6" s="35">
        <f>IF(CW7="",NA(),CW7)</f>
        <v>72.37</v>
      </c>
      <c r="CX6" s="35">
        <f t="shared" ref="CX6:DF6" si="11">IF(CX7="",NA(),CX7)</f>
        <v>71.87</v>
      </c>
      <c r="CY6" s="35">
        <f t="shared" si="11"/>
        <v>78.78</v>
      </c>
      <c r="CZ6" s="35">
        <f t="shared" si="11"/>
        <v>75.72</v>
      </c>
      <c r="DA6" s="35">
        <f t="shared" si="11"/>
        <v>73.88</v>
      </c>
      <c r="DB6" s="35">
        <f t="shared" si="11"/>
        <v>79.98</v>
      </c>
      <c r="DC6" s="35">
        <f t="shared" si="11"/>
        <v>79.48</v>
      </c>
      <c r="DD6" s="35">
        <f t="shared" si="11"/>
        <v>79.3</v>
      </c>
      <c r="DE6" s="35">
        <f t="shared" si="11"/>
        <v>79.34</v>
      </c>
      <c r="DF6" s="35">
        <f t="shared" si="11"/>
        <v>78.650000000000006</v>
      </c>
      <c r="DG6" s="34" t="str">
        <f>IF(DG7="","",IF(DG7="-","【-】","【"&amp;SUBSTITUTE(TEXT(DG7,"#,##0.00"),"-","△")&amp;"】"))</f>
        <v>【89.93】</v>
      </c>
      <c r="DH6" s="35">
        <f>IF(DH7="",NA(),DH7)</f>
        <v>51.48</v>
      </c>
      <c r="DI6" s="35">
        <f t="shared" ref="DI6:DQ6" si="12">IF(DI7="",NA(),DI7)</f>
        <v>54.37</v>
      </c>
      <c r="DJ6" s="35">
        <f t="shared" si="12"/>
        <v>56.77</v>
      </c>
      <c r="DK6" s="35">
        <f t="shared" si="12"/>
        <v>55.71</v>
      </c>
      <c r="DL6" s="35">
        <f t="shared" si="12"/>
        <v>56.66</v>
      </c>
      <c r="DM6" s="35">
        <f t="shared" si="12"/>
        <v>36.43</v>
      </c>
      <c r="DN6" s="35">
        <f t="shared" si="12"/>
        <v>46.12</v>
      </c>
      <c r="DO6" s="35">
        <f t="shared" si="12"/>
        <v>47.44</v>
      </c>
      <c r="DP6" s="35">
        <f t="shared" si="12"/>
        <v>48.3</v>
      </c>
      <c r="DQ6" s="35">
        <f t="shared" si="12"/>
        <v>45.14</v>
      </c>
      <c r="DR6" s="34" t="str">
        <f>IF(DR7="","",IF(DR7="-","【-】","【"&amp;SUBSTITUTE(TEXT(DR7,"#,##0.00"),"-","△")&amp;"】"))</f>
        <v>【48.12】</v>
      </c>
      <c r="DS6" s="35">
        <f>IF(DS7="",NA(),DS7)</f>
        <v>24.48</v>
      </c>
      <c r="DT6" s="35">
        <f t="shared" ref="DT6:EB6" si="13">IF(DT7="",NA(),DT7)</f>
        <v>22.76</v>
      </c>
      <c r="DU6" s="35">
        <f t="shared" si="13"/>
        <v>15.07</v>
      </c>
      <c r="DV6" s="35">
        <f t="shared" si="13"/>
        <v>29.74</v>
      </c>
      <c r="DW6" s="35">
        <f t="shared" si="13"/>
        <v>27.7</v>
      </c>
      <c r="DX6" s="35">
        <f t="shared" si="13"/>
        <v>8.7200000000000006</v>
      </c>
      <c r="DY6" s="35">
        <f t="shared" si="13"/>
        <v>9.86</v>
      </c>
      <c r="DZ6" s="35">
        <f t="shared" si="13"/>
        <v>11.16</v>
      </c>
      <c r="EA6" s="35">
        <f t="shared" si="13"/>
        <v>12.43</v>
      </c>
      <c r="EB6" s="35">
        <f t="shared" si="13"/>
        <v>13.58</v>
      </c>
      <c r="EC6" s="34" t="str">
        <f>IF(EC7="","",IF(EC7="-","【-】","【"&amp;SUBSTITUTE(TEXT(EC7,"#,##0.00"),"-","△")&amp;"】"))</f>
        <v>【15.89】</v>
      </c>
      <c r="ED6" s="35">
        <f>IF(ED7="",NA(),ED7)</f>
        <v>1.39</v>
      </c>
      <c r="EE6" s="35">
        <f t="shared" ref="EE6:EM6" si="14">IF(EE7="",NA(),EE7)</f>
        <v>1.72</v>
      </c>
      <c r="EF6" s="35">
        <f t="shared" si="14"/>
        <v>1.1499999999999999</v>
      </c>
      <c r="EG6" s="35">
        <f t="shared" si="14"/>
        <v>1.19</v>
      </c>
      <c r="EH6" s="35">
        <f t="shared" si="14"/>
        <v>1.92</v>
      </c>
      <c r="EI6" s="35">
        <f t="shared" si="14"/>
        <v>0.64</v>
      </c>
      <c r="EJ6" s="35">
        <f t="shared" si="14"/>
        <v>0.56000000000000005</v>
      </c>
      <c r="EK6" s="35">
        <f t="shared" si="14"/>
        <v>0.65</v>
      </c>
      <c r="EL6" s="35">
        <f t="shared" si="14"/>
        <v>0.46</v>
      </c>
      <c r="EM6" s="35">
        <f t="shared" si="14"/>
        <v>0.44</v>
      </c>
      <c r="EN6" s="34" t="str">
        <f>IF(EN7="","",IF(EN7="-","【-】","【"&amp;SUBSTITUTE(TEXT(EN7,"#,##0.00"),"-","△")&amp;"】"))</f>
        <v>【0.69】</v>
      </c>
    </row>
    <row r="7" spans="1:144" s="36" customFormat="1" x14ac:dyDescent="0.15">
      <c r="A7" s="28"/>
      <c r="B7" s="37">
        <v>2017</v>
      </c>
      <c r="C7" s="37">
        <v>75221</v>
      </c>
      <c r="D7" s="37">
        <v>46</v>
      </c>
      <c r="E7" s="37">
        <v>1</v>
      </c>
      <c r="F7" s="37">
        <v>0</v>
      </c>
      <c r="G7" s="37">
        <v>1</v>
      </c>
      <c r="H7" s="37" t="s">
        <v>104</v>
      </c>
      <c r="I7" s="37" t="s">
        <v>105</v>
      </c>
      <c r="J7" s="37" t="s">
        <v>106</v>
      </c>
      <c r="K7" s="37" t="s">
        <v>107</v>
      </c>
      <c r="L7" s="37" t="s">
        <v>108</v>
      </c>
      <c r="M7" s="37" t="s">
        <v>109</v>
      </c>
      <c r="N7" s="38" t="s">
        <v>110</v>
      </c>
      <c r="O7" s="38">
        <v>70.53</v>
      </c>
      <c r="P7" s="38">
        <v>49.31</v>
      </c>
      <c r="Q7" s="38">
        <v>4428</v>
      </c>
      <c r="R7" s="38">
        <v>10464</v>
      </c>
      <c r="S7" s="38">
        <v>125.18</v>
      </c>
      <c r="T7" s="38">
        <v>83.59</v>
      </c>
      <c r="U7" s="38">
        <v>5116</v>
      </c>
      <c r="V7" s="38">
        <v>9.7899999999999991</v>
      </c>
      <c r="W7" s="38">
        <v>522.57000000000005</v>
      </c>
      <c r="X7" s="38">
        <v>103.41</v>
      </c>
      <c r="Y7" s="38">
        <v>107.26</v>
      </c>
      <c r="Z7" s="38">
        <v>106.17</v>
      </c>
      <c r="AA7" s="38">
        <v>104.91</v>
      </c>
      <c r="AB7" s="38">
        <v>107.63</v>
      </c>
      <c r="AC7" s="38">
        <v>105.53</v>
      </c>
      <c r="AD7" s="38">
        <v>107.2</v>
      </c>
      <c r="AE7" s="38">
        <v>106.62</v>
      </c>
      <c r="AF7" s="38">
        <v>107.95</v>
      </c>
      <c r="AG7" s="38">
        <v>104.47</v>
      </c>
      <c r="AH7" s="38">
        <v>113.39</v>
      </c>
      <c r="AI7" s="38">
        <v>0</v>
      </c>
      <c r="AJ7" s="38">
        <v>0</v>
      </c>
      <c r="AK7" s="38">
        <v>0</v>
      </c>
      <c r="AL7" s="38">
        <v>0</v>
      </c>
      <c r="AM7" s="38">
        <v>0</v>
      </c>
      <c r="AN7" s="38">
        <v>28.31</v>
      </c>
      <c r="AO7" s="38">
        <v>13.46</v>
      </c>
      <c r="AP7" s="38">
        <v>12.59</v>
      </c>
      <c r="AQ7" s="38">
        <v>12.44</v>
      </c>
      <c r="AR7" s="38">
        <v>16.399999999999999</v>
      </c>
      <c r="AS7" s="38">
        <v>0.85</v>
      </c>
      <c r="AT7" s="38">
        <v>446.6</v>
      </c>
      <c r="AU7" s="38">
        <v>159.1</v>
      </c>
      <c r="AV7" s="38">
        <v>161.83000000000001</v>
      </c>
      <c r="AW7" s="38">
        <v>181.95</v>
      </c>
      <c r="AX7" s="38">
        <v>225.36</v>
      </c>
      <c r="AY7" s="38">
        <v>1164.51</v>
      </c>
      <c r="AZ7" s="38">
        <v>434.72</v>
      </c>
      <c r="BA7" s="38">
        <v>416.14</v>
      </c>
      <c r="BB7" s="38">
        <v>371.89</v>
      </c>
      <c r="BC7" s="38">
        <v>293.23</v>
      </c>
      <c r="BD7" s="38">
        <v>264.33999999999997</v>
      </c>
      <c r="BE7" s="38">
        <v>495.51</v>
      </c>
      <c r="BF7" s="38">
        <v>422.31</v>
      </c>
      <c r="BG7" s="38">
        <v>403.67</v>
      </c>
      <c r="BH7" s="38">
        <v>406.94</v>
      </c>
      <c r="BI7" s="38">
        <v>412.18</v>
      </c>
      <c r="BJ7" s="38">
        <v>498.27</v>
      </c>
      <c r="BK7" s="38">
        <v>495.76</v>
      </c>
      <c r="BL7" s="38">
        <v>487.22</v>
      </c>
      <c r="BM7" s="38">
        <v>483.11</v>
      </c>
      <c r="BN7" s="38">
        <v>542.29999999999995</v>
      </c>
      <c r="BO7" s="38">
        <v>274.27</v>
      </c>
      <c r="BP7" s="38">
        <v>86.6</v>
      </c>
      <c r="BQ7" s="38">
        <v>94.17</v>
      </c>
      <c r="BR7" s="38">
        <v>93.41</v>
      </c>
      <c r="BS7" s="38">
        <v>92.05</v>
      </c>
      <c r="BT7" s="38">
        <v>91.3</v>
      </c>
      <c r="BU7" s="38">
        <v>90.64</v>
      </c>
      <c r="BV7" s="38">
        <v>93.66</v>
      </c>
      <c r="BW7" s="38">
        <v>92.76</v>
      </c>
      <c r="BX7" s="38">
        <v>93.28</v>
      </c>
      <c r="BY7" s="38">
        <v>87.51</v>
      </c>
      <c r="BZ7" s="38">
        <v>104.36</v>
      </c>
      <c r="CA7" s="38">
        <v>282.23</v>
      </c>
      <c r="CB7" s="38">
        <v>260.01</v>
      </c>
      <c r="CC7" s="38">
        <v>263.12</v>
      </c>
      <c r="CD7" s="38">
        <v>266.58999999999997</v>
      </c>
      <c r="CE7" s="38">
        <v>270.88</v>
      </c>
      <c r="CF7" s="38">
        <v>213.52</v>
      </c>
      <c r="CG7" s="38">
        <v>208.21</v>
      </c>
      <c r="CH7" s="38">
        <v>208.67</v>
      </c>
      <c r="CI7" s="38">
        <v>208.29</v>
      </c>
      <c r="CJ7" s="38">
        <v>218.42</v>
      </c>
      <c r="CK7" s="38">
        <v>165.71</v>
      </c>
      <c r="CL7" s="38">
        <v>37.229999999999997</v>
      </c>
      <c r="CM7" s="38">
        <v>38.43</v>
      </c>
      <c r="CN7" s="38">
        <v>34.53</v>
      </c>
      <c r="CO7" s="38">
        <v>34.950000000000003</v>
      </c>
      <c r="CP7" s="38">
        <v>35.369999999999997</v>
      </c>
      <c r="CQ7" s="38">
        <v>49.77</v>
      </c>
      <c r="CR7" s="38">
        <v>49.22</v>
      </c>
      <c r="CS7" s="38">
        <v>49.08</v>
      </c>
      <c r="CT7" s="38">
        <v>49.32</v>
      </c>
      <c r="CU7" s="38">
        <v>50.24</v>
      </c>
      <c r="CV7" s="38">
        <v>60.41</v>
      </c>
      <c r="CW7" s="38">
        <v>72.37</v>
      </c>
      <c r="CX7" s="38">
        <v>71.87</v>
      </c>
      <c r="CY7" s="38">
        <v>78.78</v>
      </c>
      <c r="CZ7" s="38">
        <v>75.72</v>
      </c>
      <c r="DA7" s="38">
        <v>73.88</v>
      </c>
      <c r="DB7" s="38">
        <v>79.98</v>
      </c>
      <c r="DC7" s="38">
        <v>79.48</v>
      </c>
      <c r="DD7" s="38">
        <v>79.3</v>
      </c>
      <c r="DE7" s="38">
        <v>79.34</v>
      </c>
      <c r="DF7" s="38">
        <v>78.650000000000006</v>
      </c>
      <c r="DG7" s="38">
        <v>89.93</v>
      </c>
      <c r="DH7" s="38">
        <v>51.48</v>
      </c>
      <c r="DI7" s="38">
        <v>54.37</v>
      </c>
      <c r="DJ7" s="38">
        <v>56.77</v>
      </c>
      <c r="DK7" s="38">
        <v>55.71</v>
      </c>
      <c r="DL7" s="38">
        <v>56.66</v>
      </c>
      <c r="DM7" s="38">
        <v>36.43</v>
      </c>
      <c r="DN7" s="38">
        <v>46.12</v>
      </c>
      <c r="DO7" s="38">
        <v>47.44</v>
      </c>
      <c r="DP7" s="38">
        <v>48.3</v>
      </c>
      <c r="DQ7" s="38">
        <v>45.14</v>
      </c>
      <c r="DR7" s="38">
        <v>48.12</v>
      </c>
      <c r="DS7" s="38">
        <v>24.48</v>
      </c>
      <c r="DT7" s="38">
        <v>22.76</v>
      </c>
      <c r="DU7" s="38">
        <v>15.07</v>
      </c>
      <c r="DV7" s="38">
        <v>29.74</v>
      </c>
      <c r="DW7" s="38">
        <v>27.7</v>
      </c>
      <c r="DX7" s="38">
        <v>8.7200000000000006</v>
      </c>
      <c r="DY7" s="38">
        <v>9.86</v>
      </c>
      <c r="DZ7" s="38">
        <v>11.16</v>
      </c>
      <c r="EA7" s="38">
        <v>12.43</v>
      </c>
      <c r="EB7" s="38">
        <v>13.58</v>
      </c>
      <c r="EC7" s="38">
        <v>15.89</v>
      </c>
      <c r="ED7" s="38">
        <v>1.39</v>
      </c>
      <c r="EE7" s="38">
        <v>1.72</v>
      </c>
      <c r="EF7" s="38">
        <v>1.1499999999999999</v>
      </c>
      <c r="EG7" s="38">
        <v>1.19</v>
      </c>
      <c r="EH7" s="38">
        <v>1.92</v>
      </c>
      <c r="EI7" s="38">
        <v>0.64</v>
      </c>
      <c r="EJ7" s="38">
        <v>0.56000000000000005</v>
      </c>
      <c r="EK7" s="38">
        <v>0.65</v>
      </c>
      <c r="EL7" s="38">
        <v>0.46</v>
      </c>
      <c r="EM7" s="38">
        <v>0.44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111</v>
      </c>
      <c r="C9" s="41" t="s">
        <v>112</v>
      </c>
      <c r="D9" s="41" t="s">
        <v>113</v>
      </c>
      <c r="E9" s="41" t="s">
        <v>114</v>
      </c>
      <c r="F9" s="41" t="s">
        <v>115</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dcterms:created xsi:type="dcterms:W3CDTF">2018-12-03T08:27:30Z</dcterms:created>
  <dcterms:modified xsi:type="dcterms:W3CDTF">2019-02-01T08:38:29Z</dcterms:modified>
  <cp:category/>
</cp:coreProperties>
</file>