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9Il+HzaxqPIriyc5Io1Lm+WXCKl395QYJifCNrqTrk0NRdNOugyrd9YsWMV2AKYuYN26pf4Ph1oVo6HZP5yaA==" workbookSaltValue="2HwIkjFJbGH/DmZEt9qKh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<sst xmlns="http://schemas.openxmlformats.org/spreadsheetml/2006/main" count="232" uniqueCount="120">
  <si>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</si>
  <si>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</si>
  <si>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</si>
  <si>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</si>
  <si>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</si>
  <si>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</si>
  <si>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</si>
  <si>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</si>
  <si>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</si>
  <si>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</si>
  <si>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</si>
  <si>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</si>
  <si>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</si>
  <si>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</si>
  <si>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</si>
  <si>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</si>
  <si>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</si>
  <si>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</si>
  <si>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</si>
  <si>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</si>
  <si>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</si>
  <si>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</si>
  <si>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</si>
  <si>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</si>
  <si>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</si>
  <si>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</si>
  <si>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</si>
  <si>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</si>
  <si>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</si>
  <si>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</si>
  <si>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</si>
  <si>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</si>
  <si>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</si>
  <si>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</si>
  <si>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</si>
  <si>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</si>
  <si>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</si>
  <si>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</si>
  <si>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</si>
  <si>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</si>
  <si>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</si>
  <si>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</si>
  <si>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</si>
  <si>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</si>
  <si>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</si>
  <si>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</si>
  <si>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</si>
  <si>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</si>
  <si>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</si>
  <si>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</si>
  <si>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</si>
  <si>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</si>
  <si>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</si>
  <si>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</si>
  <si>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</si>
  <si>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</si>
  <si>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</si>
  <si>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</si>
  <si>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</si>
  <si>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</si>
  <si>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</si>
  <si>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</si>
  <si>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</si>
  <si>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</si>
  <si>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</si>
  <si>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</si>
  <si>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</si>
  <si>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</si>
  <si>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</si>
  <si>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</si>
  <si>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</si>
  <si>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</si>
  <si>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</si>
  <si>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</si>
  <si>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</si>
  <si>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</si>
  <si>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</si>
  <si>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</si>
  <si>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</si>
  <si>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</si>
  <si>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</si>
  <si>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</si>
  <si>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</si>
  <si>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</si>
  <si>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</si>
  <si>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</si>
  <si>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</si>
  <si>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</si>
  <si>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</si>
  <si>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</si>
  <si>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</si>
  <si>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</si>
  <si>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</si>
  <si>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</si>
  <si>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</si>
  <si>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</si>
  <si>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</si>
  <si>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</si>
  <si>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</si>
  <si>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</si>
  <si>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</si>
  <si>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</si>
  <si>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</si>
  <si>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</si>
  <si>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</si>
  <si>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</si>
  <si>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</si>
  <si>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</si>
  <si>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</si>
  <si>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</si>
  <si>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</si>
  <si>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</si>
  <si>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</si>
  <si>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</si>
  <si>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</si>
  <si>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</si>
  <si>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</si>
  <si>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人口の減少に伴い給水収益が減少しているため、経費の削減に努め料金改定も検討しながら経営を行う必要がある。管路については石綿管等の老朽管も残っており、漏水調査等も実施しながら管路の更新を計画的に実施する。施設更新や統廃合を含め今後どうしていくかを見直し、安全・安心な水道水の供給に努め、水道事業経営の健全化、効率化を目指していきたい。</t>
    <rPh sb="25" eb="27">
      <t>ケイヒ</t>
    </rPh>
    <rPh sb="28" eb="30">
      <t>サクゲン</t>
    </rPh>
    <rPh sb="31" eb="32">
      <t>ツト</t>
    </rPh>
    <rPh sb="47" eb="48">
      <t>オコナ</t>
    </rPh>
    <rPh sb="55" eb="57">
      <t>カンロ</t>
    </rPh>
    <rPh sb="62" eb="64">
      <t>セキメン</t>
    </rPh>
    <rPh sb="64" eb="65">
      <t>カン</t>
    </rPh>
    <rPh sb="65" eb="66">
      <t>トウ</t>
    </rPh>
    <rPh sb="79" eb="81">
      <t>チョウサ</t>
    </rPh>
    <rPh sb="81" eb="82">
      <t>トウ</t>
    </rPh>
    <rPh sb="83" eb="85">
      <t>ジッシ</t>
    </rPh>
    <rPh sb="89" eb="91">
      <t>カンロ</t>
    </rPh>
    <rPh sb="99" eb="101">
      <t>ジッシ</t>
    </rPh>
    <rPh sb="106" eb="108">
      <t>コウシン</t>
    </rPh>
    <rPh sb="113" eb="114">
      <t>フク</t>
    </rPh>
    <phoneticPr fontId="16"/>
  </si>
  <si>
    <t>①経常収支比率は昨年度に引き続き100％を超えているが、平均値より低いため更なる健全な経営を行う。
②累積欠損金比率は依然として高い数値となっている。経費削減及び収入の安定化を図る。
③流動比率は、100%以上であるが年々減少しており現金残高に注意する必要がある。
④類似団体平均値と比ベて高い。企業債に頼りすぎない経営を行う必要がある。
⑤全国平均より低いが上昇傾向であるため、これからも料金回収率の向上に努める。
⑥減少傾向である。効率的に施設を運用し経常経費の削減に努める。
⑦平均値を上回っている。上昇傾向であり利用状況は良好である。
⑧漏水調査等を実施し、有収率の向上対策を講ずる必要がある。</t>
    <rPh sb="1" eb="3">
      <t>ケイジョウ</t>
    </rPh>
    <rPh sb="3" eb="5">
      <t>シュウシ</t>
    </rPh>
    <rPh sb="5" eb="7">
      <t>ヒリツ</t>
    </rPh>
    <rPh sb="8" eb="10">
      <t>サクネン</t>
    </rPh>
    <rPh sb="10" eb="11">
      <t>ド</t>
    </rPh>
    <rPh sb="12" eb="13">
      <t>ヒ</t>
    </rPh>
    <rPh sb="14" eb="15">
      <t>ツヅ</t>
    </rPh>
    <rPh sb="21" eb="22">
      <t>コ</t>
    </rPh>
    <rPh sb="28" eb="31">
      <t>ヘイキンチ</t>
    </rPh>
    <rPh sb="33" eb="34">
      <t>ヒク</t>
    </rPh>
    <rPh sb="37" eb="38">
      <t>サラ</t>
    </rPh>
    <rPh sb="40" eb="42">
      <t>ケンゼン</t>
    </rPh>
    <rPh sb="43" eb="45">
      <t>ケイエイ</t>
    </rPh>
    <rPh sb="46" eb="47">
      <t>オコナ</t>
    </rPh>
    <rPh sb="59" eb="61">
      <t>イゼン</t>
    </rPh>
    <rPh sb="64" eb="65">
      <t>タカ</t>
    </rPh>
    <rPh sb="66" eb="68">
      <t>スウチ</t>
    </rPh>
    <rPh sb="79" eb="80">
      <t>オヨ</t>
    </rPh>
    <rPh sb="81" eb="83">
      <t>シュウニュウ</t>
    </rPh>
    <rPh sb="84" eb="86">
      <t>アンテイ</t>
    </rPh>
    <rPh sb="86" eb="87">
      <t>カ</t>
    </rPh>
    <rPh sb="88" eb="89">
      <t>ハカ</t>
    </rPh>
    <rPh sb="117" eb="119">
      <t>ゲンキン</t>
    </rPh>
    <rPh sb="119" eb="121">
      <t>ザンダカ</t>
    </rPh>
    <rPh sb="122" eb="124">
      <t>チュウイ</t>
    </rPh>
    <rPh sb="126" eb="128">
      <t>ヒツヨウ</t>
    </rPh>
    <rPh sb="148" eb="150">
      <t>キギョウ</t>
    </rPh>
    <rPh sb="150" eb="151">
      <t>サイ</t>
    </rPh>
    <rPh sb="152" eb="153">
      <t>タヨ</t>
    </rPh>
    <rPh sb="158" eb="160">
      <t>ケイエイ</t>
    </rPh>
    <rPh sb="161" eb="162">
      <t>オコナ</t>
    </rPh>
    <rPh sb="163" eb="165">
      <t>ヒツヨウ</t>
    </rPh>
    <rPh sb="171" eb="173">
      <t>ゼンコク</t>
    </rPh>
    <rPh sb="177" eb="178">
      <t>ヒク</t>
    </rPh>
    <rPh sb="180" eb="182">
      <t>ジョウショウ</t>
    </rPh>
    <rPh sb="182" eb="184">
      <t>ケイコウ</t>
    </rPh>
    <rPh sb="201" eb="203">
      <t>コウジョウ</t>
    </rPh>
    <rPh sb="204" eb="205">
      <t>ツト</t>
    </rPh>
    <rPh sb="210" eb="212">
      <t>ゲンショウ</t>
    </rPh>
    <rPh sb="212" eb="214">
      <t>ケイコウ</t>
    </rPh>
    <rPh sb="253" eb="255">
      <t>ジョウショウ</t>
    </rPh>
    <rPh sb="255" eb="257">
      <t>ケイコウ</t>
    </rPh>
    <rPh sb="265" eb="267">
      <t>リョウコウ</t>
    </rPh>
    <rPh sb="273" eb="275">
      <t>ロウスイ</t>
    </rPh>
    <rPh sb="275" eb="277">
      <t>チョウサ</t>
    </rPh>
    <rPh sb="277" eb="278">
      <t>トウ</t>
    </rPh>
    <rPh sb="279" eb="281">
      <t>ジッシ</t>
    </rPh>
    <rPh sb="283" eb="285">
      <t>ユウシュウ</t>
    </rPh>
    <rPh sb="285" eb="286">
      <t>リツ</t>
    </rPh>
    <phoneticPr fontId="4"/>
  </si>
  <si>
    <t>①有形固定資産減価償却率は平均値より低い数値となっているが、更新時期を迎える施設もあり修繕等により長寿命化を図るとともに、経営状況を見ながら設備更新等を行う。
②管路経年化率は平均値より高い状況であるため、計画的に管路の更新を行う必要がある。
③耐震化等も含め管路更新を行っていきたい。なお、管路更新等の工事を実施する際には、道路工事と同時施工を行うなど経費の削減を図る。</t>
    <rPh sb="18" eb="19">
      <t>ヒク</t>
    </rPh>
    <rPh sb="20" eb="22">
      <t>スウチ</t>
    </rPh>
    <rPh sb="30" eb="32">
      <t>コウシン</t>
    </rPh>
    <rPh sb="32" eb="34">
      <t>ジキ</t>
    </rPh>
    <rPh sb="35" eb="36">
      <t>ムカ</t>
    </rPh>
    <rPh sb="38" eb="40">
      <t>シセツ</t>
    </rPh>
    <rPh sb="49" eb="50">
      <t>チョウ</t>
    </rPh>
    <rPh sb="88" eb="91">
      <t>ヘイキンチ</t>
    </rPh>
    <rPh sb="95" eb="97">
      <t>ジョウキョウ</t>
    </rPh>
    <rPh sb="103" eb="106">
      <t>ケイカクテキ</t>
    </rPh>
    <rPh sb="107" eb="109">
      <t>カンロ</t>
    </rPh>
    <rPh sb="110" eb="112">
      <t>コウシン</t>
    </rPh>
    <rPh sb="113" eb="114">
      <t>オコナ</t>
    </rPh>
    <rPh sb="115" eb="117">
      <t>ヒツヨウ</t>
    </rPh>
    <rPh sb="152" eb="154">
      <t>コウジ</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</si>
</sst>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1.63</c:v>
                </c:pt>
                <c:pt idx="1">
                  <c:v>1.08</c:v>
                </c:pt>
                <c:pt idx="2">
                  <c:v>0.48</c:v>
                </c:pt>
                <c:pt idx="3">
                  <c:v>2.52</c:v>
                </c:pt>
                <c:pt idx="4">
                  <c:v>0.2</c:v>
                </c:pt>
              </c:numCache>
            </c:numRef>
          </c:val>
          <c:extLst xmlns:c16r2="http://schemas.microsoft.com/office/drawing/2015/06/chart">
            <c:ext xmlns:c16="http://schemas.microsoft.com/office/drawing/2014/chart" uri="{C3380CC4-5D6E-409C-BE32-E72D297353CC}">
              <c16:uniqueId val="{00000000-08E2-4A14-8335-90BFBF6591DF}"/>
            </c:ext>
          </c:extLst>
        </c:ser>
        <c:dLbls>
          <c:showLegendKey val="0"/>
          <c:showVal val="0"/>
          <c:showCatName val="0"/>
          <c:showSerName val="0"/>
          <c:showPercent val="0"/>
          <c:showBubbleSize val="0"/>
        </c:dLbls>
        <c:gapWidth val="150"/>
        <c:axId val="49108864"/>
        <c:axId val="4911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08E2-4A14-8335-90BFBF6591DF}"/>
            </c:ext>
          </c:extLst>
        </c:ser>
        <c:dLbls>
          <c:showLegendKey val="0"/>
          <c:showVal val="0"/>
          <c:showCatName val="0"/>
          <c:showSerName val="0"/>
          <c:showPercent val="0"/>
          <c:showBubbleSize val="0"/>
        </c:dLbls>
        <c:marker val="1"/>
        <c:smooth val="0"/>
        <c:axId val="49108864"/>
        <c:axId val="49119232"/>
      </c:lineChart>
      <c:dateAx>
        <c:axId val="49108864"/>
        <c:scaling>
          <c:orientation val="minMax"/>
        </c:scaling>
        <c:delete val="1"/>
        <c:axPos val="b"/>
        <c:numFmt formatCode="ge" sourceLinked="1"/>
        <c:majorTickMark val="none"/>
        <c:minorTickMark val="none"/>
        <c:tickLblPos val="none"/>
        <c:crossAx val="49119232"/>
        <c:crosses val="autoZero"/>
        <c:auto val="1"/>
        <c:lblOffset val="100"/>
        <c:baseTimeUnit val="years"/>
      </c:dateAx>
      <c:valAx>
        <c:axId val="4911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64.760000000000005</c:v>
                </c:pt>
                <c:pt idx="1">
                  <c:v>61.78</c:v>
                </c:pt>
                <c:pt idx="2">
                  <c:v>61.78</c:v>
                </c:pt>
                <c:pt idx="3">
                  <c:v>62</c:v>
                </c:pt>
                <c:pt idx="4">
                  <c:v>65.040000000000006</c:v>
                </c:pt>
              </c:numCache>
            </c:numRef>
          </c:val>
          <c:extLst xmlns:c16r2="http://schemas.microsoft.com/office/drawing/2015/06/chart">
            <c:ext xmlns:c16="http://schemas.microsoft.com/office/drawing/2014/chart" uri="{C3380CC4-5D6E-409C-BE32-E72D297353CC}">
              <c16:uniqueId val="{00000000-4F64-4E52-B593-794097FFA344}"/>
            </c:ext>
          </c:extLst>
        </c:ser>
        <c:dLbls>
          <c:showLegendKey val="0"/>
          <c:showVal val="0"/>
          <c:showCatName val="0"/>
          <c:showSerName val="0"/>
          <c:showPercent val="0"/>
          <c:showBubbleSize val="0"/>
        </c:dLbls>
        <c:gapWidth val="150"/>
        <c:axId val="49768320"/>
        <c:axId val="4978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4F64-4E52-B593-794097FFA344}"/>
            </c:ext>
          </c:extLst>
        </c:ser>
        <c:dLbls>
          <c:showLegendKey val="0"/>
          <c:showVal val="0"/>
          <c:showCatName val="0"/>
          <c:showSerName val="0"/>
          <c:showPercent val="0"/>
          <c:showBubbleSize val="0"/>
        </c:dLbls>
        <c:marker val="1"/>
        <c:smooth val="0"/>
        <c:axId val="49768320"/>
        <c:axId val="49782784"/>
      </c:lineChart>
      <c:dateAx>
        <c:axId val="49768320"/>
        <c:scaling>
          <c:orientation val="minMax"/>
        </c:scaling>
        <c:delete val="1"/>
        <c:axPos val="b"/>
        <c:numFmt formatCode="ge" sourceLinked="1"/>
        <c:majorTickMark val="none"/>
        <c:minorTickMark val="none"/>
        <c:tickLblPos val="none"/>
        <c:crossAx val="49782784"/>
        <c:crosses val="autoZero"/>
        <c:auto val="1"/>
        <c:lblOffset val="100"/>
        <c:baseTimeUnit val="years"/>
      </c:dateAx>
      <c:valAx>
        <c:axId val="4978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83.18</c:v>
                </c:pt>
                <c:pt idx="1">
                  <c:v>84.83</c:v>
                </c:pt>
                <c:pt idx="2">
                  <c:v>85.02</c:v>
                </c:pt>
                <c:pt idx="3">
                  <c:v>84.74</c:v>
                </c:pt>
                <c:pt idx="4">
                  <c:v>81.38</c:v>
                </c:pt>
              </c:numCache>
            </c:numRef>
          </c:val>
          <c:extLst xmlns:c16r2="http://schemas.microsoft.com/office/drawing/2015/06/chart">
            <c:ext xmlns:c16="http://schemas.microsoft.com/office/drawing/2014/chart" uri="{C3380CC4-5D6E-409C-BE32-E72D297353CC}">
              <c16:uniqueId val="{00000000-D02F-47DC-B46F-464645FB829D}"/>
            </c:ext>
          </c:extLst>
        </c:ser>
        <c:dLbls>
          <c:showLegendKey val="0"/>
          <c:showVal val="0"/>
          <c:showCatName val="0"/>
          <c:showSerName val="0"/>
          <c:showPercent val="0"/>
          <c:showBubbleSize val="0"/>
        </c:dLbls>
        <c:gapWidth val="150"/>
        <c:axId val="49830144"/>
        <c:axId val="4983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D02F-47DC-B46F-464645FB829D}"/>
            </c:ext>
          </c:extLst>
        </c:ser>
        <c:dLbls>
          <c:showLegendKey val="0"/>
          <c:showVal val="0"/>
          <c:showCatName val="0"/>
          <c:showSerName val="0"/>
          <c:showPercent val="0"/>
          <c:showBubbleSize val="0"/>
        </c:dLbls>
        <c:marker val="1"/>
        <c:smooth val="0"/>
        <c:axId val="49830144"/>
        <c:axId val="49832320"/>
      </c:lineChart>
      <c:dateAx>
        <c:axId val="49830144"/>
        <c:scaling>
          <c:orientation val="minMax"/>
        </c:scaling>
        <c:delete val="1"/>
        <c:axPos val="b"/>
        <c:numFmt formatCode="ge" sourceLinked="1"/>
        <c:majorTickMark val="none"/>
        <c:minorTickMark val="none"/>
        <c:tickLblPos val="none"/>
        <c:crossAx val="49832320"/>
        <c:crosses val="autoZero"/>
        <c:auto val="1"/>
        <c:lblOffset val="100"/>
        <c:baseTimeUnit val="years"/>
      </c:dateAx>
      <c:valAx>
        <c:axId val="498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77.87</c:v>
                </c:pt>
                <c:pt idx="1">
                  <c:v>89.32</c:v>
                </c:pt>
                <c:pt idx="2">
                  <c:v>93.72</c:v>
                </c:pt>
                <c:pt idx="3">
                  <c:v>101.19</c:v>
                </c:pt>
                <c:pt idx="4">
                  <c:v>102.07</c:v>
                </c:pt>
              </c:numCache>
            </c:numRef>
          </c:val>
          <c:extLst xmlns:c16r2="http://schemas.microsoft.com/office/drawing/2015/06/chart">
            <c:ext xmlns:c16="http://schemas.microsoft.com/office/drawing/2014/chart" uri="{C3380CC4-5D6E-409C-BE32-E72D297353CC}">
              <c16:uniqueId val="{00000000-7E30-468D-B976-E5FB62A86B6C}"/>
            </c:ext>
          </c:extLst>
        </c:ser>
        <c:dLbls>
          <c:showLegendKey val="0"/>
          <c:showVal val="0"/>
          <c:showCatName val="0"/>
          <c:showSerName val="0"/>
          <c:showPercent val="0"/>
          <c:showBubbleSize val="0"/>
        </c:dLbls>
        <c:gapWidth val="150"/>
        <c:axId val="49150208"/>
        <c:axId val="4929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7E30-468D-B976-E5FB62A86B6C}"/>
            </c:ext>
          </c:extLst>
        </c:ser>
        <c:dLbls>
          <c:showLegendKey val="0"/>
          <c:showVal val="0"/>
          <c:showCatName val="0"/>
          <c:showSerName val="0"/>
          <c:showPercent val="0"/>
          <c:showBubbleSize val="0"/>
        </c:dLbls>
        <c:marker val="1"/>
        <c:smooth val="0"/>
        <c:axId val="49150208"/>
        <c:axId val="49291648"/>
      </c:lineChart>
      <c:dateAx>
        <c:axId val="49150208"/>
        <c:scaling>
          <c:orientation val="minMax"/>
        </c:scaling>
        <c:delete val="1"/>
        <c:axPos val="b"/>
        <c:numFmt formatCode="ge" sourceLinked="1"/>
        <c:majorTickMark val="none"/>
        <c:minorTickMark val="none"/>
        <c:tickLblPos val="none"/>
        <c:crossAx val="49291648"/>
        <c:crosses val="autoZero"/>
        <c:auto val="1"/>
        <c:lblOffset val="100"/>
        <c:baseTimeUnit val="years"/>
      </c:dateAx>
      <c:valAx>
        <c:axId val="49291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11.47</c:v>
                </c:pt>
                <c:pt idx="1">
                  <c:v>27.4</c:v>
                </c:pt>
                <c:pt idx="2">
                  <c:v>30.53</c:v>
                </c:pt>
                <c:pt idx="3">
                  <c:v>32.57</c:v>
                </c:pt>
                <c:pt idx="4">
                  <c:v>34.78</c:v>
                </c:pt>
              </c:numCache>
            </c:numRef>
          </c:val>
          <c:extLst xmlns:c16r2="http://schemas.microsoft.com/office/drawing/2015/06/chart">
            <c:ext xmlns:c16="http://schemas.microsoft.com/office/drawing/2014/chart" uri="{C3380CC4-5D6E-409C-BE32-E72D297353CC}">
              <c16:uniqueId val="{00000000-3831-46EA-9928-CA1996C2A3E7}"/>
            </c:ext>
          </c:extLst>
        </c:ser>
        <c:dLbls>
          <c:showLegendKey val="0"/>
          <c:showVal val="0"/>
          <c:showCatName val="0"/>
          <c:showSerName val="0"/>
          <c:showPercent val="0"/>
          <c:showBubbleSize val="0"/>
        </c:dLbls>
        <c:gapWidth val="150"/>
        <c:axId val="49326720"/>
        <c:axId val="4932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3831-46EA-9928-CA1996C2A3E7}"/>
            </c:ext>
          </c:extLst>
        </c:ser>
        <c:dLbls>
          <c:showLegendKey val="0"/>
          <c:showVal val="0"/>
          <c:showCatName val="0"/>
          <c:showSerName val="0"/>
          <c:showPercent val="0"/>
          <c:showBubbleSize val="0"/>
        </c:dLbls>
        <c:marker val="1"/>
        <c:smooth val="0"/>
        <c:axId val="49326720"/>
        <c:axId val="49328896"/>
      </c:lineChart>
      <c:dateAx>
        <c:axId val="49326720"/>
        <c:scaling>
          <c:orientation val="minMax"/>
        </c:scaling>
        <c:delete val="1"/>
        <c:axPos val="b"/>
        <c:numFmt formatCode="ge" sourceLinked="1"/>
        <c:majorTickMark val="none"/>
        <c:minorTickMark val="none"/>
        <c:tickLblPos val="none"/>
        <c:crossAx val="49328896"/>
        <c:crosses val="autoZero"/>
        <c:auto val="1"/>
        <c:lblOffset val="100"/>
        <c:baseTimeUnit val="years"/>
      </c:dateAx>
      <c:valAx>
        <c:axId val="493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16.55</c:v>
                </c:pt>
                <c:pt idx="1">
                  <c:v>15.67</c:v>
                </c:pt>
                <c:pt idx="2">
                  <c:v>15.03</c:v>
                </c:pt>
                <c:pt idx="3">
                  <c:v>14.98</c:v>
                </c:pt>
                <c:pt idx="4">
                  <c:v>14.76</c:v>
                </c:pt>
              </c:numCache>
            </c:numRef>
          </c:val>
          <c:extLst xmlns:c16r2="http://schemas.microsoft.com/office/drawing/2015/06/chart">
            <c:ext xmlns:c16="http://schemas.microsoft.com/office/drawing/2014/chart" uri="{C3380CC4-5D6E-409C-BE32-E72D297353CC}">
              <c16:uniqueId val="{00000000-D3DC-4CF3-83DA-50316BD22886}"/>
            </c:ext>
          </c:extLst>
        </c:ser>
        <c:dLbls>
          <c:showLegendKey val="0"/>
          <c:showVal val="0"/>
          <c:showCatName val="0"/>
          <c:showSerName val="0"/>
          <c:showPercent val="0"/>
          <c:showBubbleSize val="0"/>
        </c:dLbls>
        <c:gapWidth val="150"/>
        <c:axId val="49339392"/>
        <c:axId val="4941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D3DC-4CF3-83DA-50316BD22886}"/>
            </c:ext>
          </c:extLst>
        </c:ser>
        <c:dLbls>
          <c:showLegendKey val="0"/>
          <c:showVal val="0"/>
          <c:showCatName val="0"/>
          <c:showSerName val="0"/>
          <c:showPercent val="0"/>
          <c:showBubbleSize val="0"/>
        </c:dLbls>
        <c:marker val="1"/>
        <c:smooth val="0"/>
        <c:axId val="49339392"/>
        <c:axId val="49419392"/>
      </c:lineChart>
      <c:dateAx>
        <c:axId val="49339392"/>
        <c:scaling>
          <c:orientation val="minMax"/>
        </c:scaling>
        <c:delete val="1"/>
        <c:axPos val="b"/>
        <c:numFmt formatCode="ge" sourceLinked="1"/>
        <c:majorTickMark val="none"/>
        <c:minorTickMark val="none"/>
        <c:tickLblPos val="none"/>
        <c:crossAx val="49419392"/>
        <c:crosses val="autoZero"/>
        <c:auto val="1"/>
        <c:lblOffset val="100"/>
        <c:baseTimeUnit val="years"/>
      </c:dateAx>
      <c:valAx>
        <c:axId val="494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172.34</c:v>
                </c:pt>
                <c:pt idx="1">
                  <c:v>108.33</c:v>
                </c:pt>
                <c:pt idx="2">
                  <c:v>120.86</c:v>
                </c:pt>
                <c:pt idx="3">
                  <c:v>119.08</c:v>
                </c:pt>
                <c:pt idx="4">
                  <c:v>114.63</c:v>
                </c:pt>
              </c:numCache>
            </c:numRef>
          </c:val>
          <c:extLst xmlns:c16r2="http://schemas.microsoft.com/office/drawing/2015/06/chart">
            <c:ext xmlns:c16="http://schemas.microsoft.com/office/drawing/2014/chart" uri="{C3380CC4-5D6E-409C-BE32-E72D297353CC}">
              <c16:uniqueId val="{00000000-8F48-4D9C-83EA-E9155EC1F6CA}"/>
            </c:ext>
          </c:extLst>
        </c:ser>
        <c:dLbls>
          <c:showLegendKey val="0"/>
          <c:showVal val="0"/>
          <c:showCatName val="0"/>
          <c:showSerName val="0"/>
          <c:showPercent val="0"/>
          <c:showBubbleSize val="0"/>
        </c:dLbls>
        <c:gapWidth val="150"/>
        <c:axId val="49452544"/>
        <c:axId val="4945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8F48-4D9C-83EA-E9155EC1F6CA}"/>
            </c:ext>
          </c:extLst>
        </c:ser>
        <c:dLbls>
          <c:showLegendKey val="0"/>
          <c:showVal val="0"/>
          <c:showCatName val="0"/>
          <c:showSerName val="0"/>
          <c:showPercent val="0"/>
          <c:showBubbleSize val="0"/>
        </c:dLbls>
        <c:marker val="1"/>
        <c:smooth val="0"/>
        <c:axId val="49452544"/>
        <c:axId val="49454464"/>
      </c:lineChart>
      <c:dateAx>
        <c:axId val="49452544"/>
        <c:scaling>
          <c:orientation val="minMax"/>
        </c:scaling>
        <c:delete val="1"/>
        <c:axPos val="b"/>
        <c:numFmt formatCode="ge" sourceLinked="1"/>
        <c:majorTickMark val="none"/>
        <c:minorTickMark val="none"/>
        <c:tickLblPos val="none"/>
        <c:crossAx val="49454464"/>
        <c:crosses val="autoZero"/>
        <c:auto val="1"/>
        <c:lblOffset val="100"/>
        <c:baseTimeUnit val="years"/>
      </c:dateAx>
      <c:valAx>
        <c:axId val="49454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2273.34</c:v>
                </c:pt>
                <c:pt idx="1">
                  <c:v>767.87</c:v>
                </c:pt>
                <c:pt idx="2">
                  <c:v>626.09</c:v>
                </c:pt>
                <c:pt idx="3">
                  <c:v>339.7</c:v>
                </c:pt>
                <c:pt idx="4">
                  <c:v>284.57</c:v>
                </c:pt>
              </c:numCache>
            </c:numRef>
          </c:val>
          <c:extLst xmlns:c16r2="http://schemas.microsoft.com/office/drawing/2015/06/chart">
            <c:ext xmlns:c16="http://schemas.microsoft.com/office/drawing/2014/chart" uri="{C3380CC4-5D6E-409C-BE32-E72D297353CC}">
              <c16:uniqueId val="{00000000-3457-41D5-A590-4D8E47FEE59F}"/>
            </c:ext>
          </c:extLst>
        </c:ser>
        <c:dLbls>
          <c:showLegendKey val="0"/>
          <c:showVal val="0"/>
          <c:showCatName val="0"/>
          <c:showSerName val="0"/>
          <c:showPercent val="0"/>
          <c:showBubbleSize val="0"/>
        </c:dLbls>
        <c:gapWidth val="150"/>
        <c:axId val="49494272"/>
        <c:axId val="495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3457-41D5-A590-4D8E47FEE59F}"/>
            </c:ext>
          </c:extLst>
        </c:ser>
        <c:dLbls>
          <c:showLegendKey val="0"/>
          <c:showVal val="0"/>
          <c:showCatName val="0"/>
          <c:showSerName val="0"/>
          <c:showPercent val="0"/>
          <c:showBubbleSize val="0"/>
        </c:dLbls>
        <c:marker val="1"/>
        <c:smooth val="0"/>
        <c:axId val="49494272"/>
        <c:axId val="49504640"/>
      </c:lineChart>
      <c:dateAx>
        <c:axId val="49494272"/>
        <c:scaling>
          <c:orientation val="minMax"/>
        </c:scaling>
        <c:delete val="1"/>
        <c:axPos val="b"/>
        <c:numFmt formatCode="ge" sourceLinked="1"/>
        <c:majorTickMark val="none"/>
        <c:minorTickMark val="none"/>
        <c:tickLblPos val="none"/>
        <c:crossAx val="49504640"/>
        <c:crosses val="autoZero"/>
        <c:auto val="1"/>
        <c:lblOffset val="100"/>
        <c:baseTimeUnit val="years"/>
      </c:dateAx>
      <c:valAx>
        <c:axId val="49504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773.75</c:v>
                </c:pt>
                <c:pt idx="1">
                  <c:v>766.18</c:v>
                </c:pt>
                <c:pt idx="2">
                  <c:v>731.89</c:v>
                </c:pt>
                <c:pt idx="3">
                  <c:v>697.63</c:v>
                </c:pt>
                <c:pt idx="4">
                  <c:v>670.19</c:v>
                </c:pt>
              </c:numCache>
            </c:numRef>
          </c:val>
          <c:extLst xmlns:c16r2="http://schemas.microsoft.com/office/drawing/2015/06/chart">
            <c:ext xmlns:c16="http://schemas.microsoft.com/office/drawing/2014/chart" uri="{C3380CC4-5D6E-409C-BE32-E72D297353CC}">
              <c16:uniqueId val="{00000000-B31E-4546-BBDE-428C0F01FB49}"/>
            </c:ext>
          </c:extLst>
        </c:ser>
        <c:dLbls>
          <c:showLegendKey val="0"/>
          <c:showVal val="0"/>
          <c:showCatName val="0"/>
          <c:showSerName val="0"/>
          <c:showPercent val="0"/>
          <c:showBubbleSize val="0"/>
        </c:dLbls>
        <c:gapWidth val="150"/>
        <c:axId val="49539712"/>
        <c:axId val="4954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B31E-4546-BBDE-428C0F01FB49}"/>
            </c:ext>
          </c:extLst>
        </c:ser>
        <c:dLbls>
          <c:showLegendKey val="0"/>
          <c:showVal val="0"/>
          <c:showCatName val="0"/>
          <c:showSerName val="0"/>
          <c:showPercent val="0"/>
          <c:showBubbleSize val="0"/>
        </c:dLbls>
        <c:marker val="1"/>
        <c:smooth val="0"/>
        <c:axId val="49539712"/>
        <c:axId val="49541888"/>
      </c:lineChart>
      <c:dateAx>
        <c:axId val="49539712"/>
        <c:scaling>
          <c:orientation val="minMax"/>
        </c:scaling>
        <c:delete val="1"/>
        <c:axPos val="b"/>
        <c:numFmt formatCode="ge" sourceLinked="1"/>
        <c:majorTickMark val="none"/>
        <c:minorTickMark val="none"/>
        <c:tickLblPos val="none"/>
        <c:crossAx val="49541888"/>
        <c:crosses val="autoZero"/>
        <c:auto val="1"/>
        <c:lblOffset val="100"/>
        <c:baseTimeUnit val="years"/>
      </c:dateAx>
      <c:valAx>
        <c:axId val="4954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5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69.17</c:v>
                </c:pt>
                <c:pt idx="1">
                  <c:v>72.97</c:v>
                </c:pt>
                <c:pt idx="2">
                  <c:v>77.260000000000005</c:v>
                </c:pt>
                <c:pt idx="3">
                  <c:v>88.88</c:v>
                </c:pt>
                <c:pt idx="4">
                  <c:v>89.81</c:v>
                </c:pt>
              </c:numCache>
            </c:numRef>
          </c:val>
          <c:extLst xmlns:c16r2="http://schemas.microsoft.com/office/drawing/2015/06/chart">
            <c:ext xmlns:c16="http://schemas.microsoft.com/office/drawing/2014/chart" uri="{C3380CC4-5D6E-409C-BE32-E72D297353CC}">
              <c16:uniqueId val="{00000000-88F4-4B87-8BAC-96F9E1717DF8}"/>
            </c:ext>
          </c:extLst>
        </c:ser>
        <c:dLbls>
          <c:showLegendKey val="0"/>
          <c:showVal val="0"/>
          <c:showCatName val="0"/>
          <c:showSerName val="0"/>
          <c:showPercent val="0"/>
          <c:showBubbleSize val="0"/>
        </c:dLbls>
        <c:gapWidth val="150"/>
        <c:axId val="49568768"/>
        <c:axId val="4957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88F4-4B87-8BAC-96F9E1717DF8}"/>
            </c:ext>
          </c:extLst>
        </c:ser>
        <c:dLbls>
          <c:showLegendKey val="0"/>
          <c:showVal val="0"/>
          <c:showCatName val="0"/>
          <c:showSerName val="0"/>
          <c:showPercent val="0"/>
          <c:showBubbleSize val="0"/>
        </c:dLbls>
        <c:marker val="1"/>
        <c:smooth val="0"/>
        <c:axId val="49568768"/>
        <c:axId val="49575040"/>
      </c:lineChart>
      <c:dateAx>
        <c:axId val="49568768"/>
        <c:scaling>
          <c:orientation val="minMax"/>
        </c:scaling>
        <c:delete val="1"/>
        <c:axPos val="b"/>
        <c:numFmt formatCode="ge" sourceLinked="1"/>
        <c:majorTickMark val="none"/>
        <c:minorTickMark val="none"/>
        <c:tickLblPos val="none"/>
        <c:crossAx val="49575040"/>
        <c:crosses val="autoZero"/>
        <c:auto val="1"/>
        <c:lblOffset val="100"/>
        <c:baseTimeUnit val="years"/>
      </c:dateAx>
      <c:valAx>
        <c:axId val="495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263.51</c:v>
                </c:pt>
                <c:pt idx="1">
                  <c:v>249.65</c:v>
                </c:pt>
                <c:pt idx="2">
                  <c:v>234.94</c:v>
                </c:pt>
                <c:pt idx="3">
                  <c:v>203.98</c:v>
                </c:pt>
                <c:pt idx="4">
                  <c:v>201.88</c:v>
                </c:pt>
              </c:numCache>
            </c:numRef>
          </c:val>
          <c:extLst xmlns:c16r2="http://schemas.microsoft.com/office/drawing/2015/06/chart">
            <c:ext xmlns:c16="http://schemas.microsoft.com/office/drawing/2014/chart" uri="{C3380CC4-5D6E-409C-BE32-E72D297353CC}">
              <c16:uniqueId val="{00000000-BE57-4F91-AF05-99BA65AA8938}"/>
            </c:ext>
          </c:extLst>
        </c:ser>
        <c:dLbls>
          <c:showLegendKey val="0"/>
          <c:showVal val="0"/>
          <c:showCatName val="0"/>
          <c:showSerName val="0"/>
          <c:showPercent val="0"/>
          <c:showBubbleSize val="0"/>
        </c:dLbls>
        <c:gapWidth val="150"/>
        <c:axId val="49597824"/>
        <c:axId val="4975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BE57-4F91-AF05-99BA65AA8938}"/>
            </c:ext>
          </c:extLst>
        </c:ser>
        <c:dLbls>
          <c:showLegendKey val="0"/>
          <c:showVal val="0"/>
          <c:showCatName val="0"/>
          <c:showSerName val="0"/>
          <c:showPercent val="0"/>
          <c:showBubbleSize val="0"/>
        </c:dLbls>
        <c:marker val="1"/>
        <c:smooth val="0"/>
        <c:axId val="49597824"/>
        <c:axId val="49755648"/>
      </c:lineChart>
      <c:dateAx>
        <c:axId val="49597824"/>
        <c:scaling>
          <c:orientation val="minMax"/>
        </c:scaling>
        <c:delete val="1"/>
        <c:axPos val="b"/>
        <c:numFmt formatCode="ge" sourceLinked="1"/>
        <c:majorTickMark val="none"/>
        <c:minorTickMark val="none"/>
        <c:tickLblPos val="none"/>
        <c:crossAx val="49755648"/>
        <c:crosses val="autoZero"/>
        <c:auto val="1"/>
        <c:lblOffset val="100"/>
        <c:baseTimeUnit val="years"/>
      </c:dateAx>
      <c:valAx>
        <c:axId val="497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7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浅川町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6559</v>
      </c>
      <c r="AM8" s="59"/>
      <c r="AN8" s="59"/>
      <c r="AO8" s="59"/>
      <c r="AP8" s="59"/>
      <c r="AQ8" s="59"/>
      <c r="AR8" s="59"/>
      <c r="AS8" s="59"/>
      <c r="AT8" s="50">
        <f>データ!$S$6</f>
        <v>37.43</v>
      </c>
      <c r="AU8" s="51"/>
      <c r="AV8" s="51"/>
      <c r="AW8" s="51"/>
      <c r="AX8" s="51"/>
      <c r="AY8" s="51"/>
      <c r="AZ8" s="51"/>
      <c r="BA8" s="51"/>
      <c r="BB8" s="52">
        <f>データ!$T$6</f>
        <v>175.23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70.89</v>
      </c>
      <c r="J10" s="51"/>
      <c r="K10" s="51"/>
      <c r="L10" s="51"/>
      <c r="M10" s="51"/>
      <c r="N10" s="51"/>
      <c r="O10" s="62"/>
      <c r="P10" s="52">
        <f>データ!$P$6</f>
        <v>98.8</v>
      </c>
      <c r="Q10" s="52"/>
      <c r="R10" s="52"/>
      <c r="S10" s="52"/>
      <c r="T10" s="52"/>
      <c r="U10" s="52"/>
      <c r="V10" s="52"/>
      <c r="W10" s="59">
        <f>データ!$Q$6</f>
        <v>3510</v>
      </c>
      <c r="X10" s="59"/>
      <c r="Y10" s="59"/>
      <c r="Z10" s="59"/>
      <c r="AA10" s="59"/>
      <c r="AB10" s="59"/>
      <c r="AC10" s="59"/>
      <c r="AD10" s="2"/>
      <c r="AE10" s="2"/>
      <c r="AF10" s="2"/>
      <c r="AG10" s="2"/>
      <c r="AH10" s="4"/>
      <c r="AI10" s="4"/>
      <c r="AJ10" s="4"/>
      <c r="AK10" s="4"/>
      <c r="AL10" s="59">
        <f>データ!$U$6</f>
        <v>6243</v>
      </c>
      <c r="AM10" s="59"/>
      <c r="AN10" s="59"/>
      <c r="AO10" s="59"/>
      <c r="AP10" s="59"/>
      <c r="AQ10" s="59"/>
      <c r="AR10" s="59"/>
      <c r="AS10" s="59"/>
      <c r="AT10" s="50">
        <f>データ!$V$6</f>
        <v>36.5</v>
      </c>
      <c r="AU10" s="51"/>
      <c r="AV10" s="51"/>
      <c r="AW10" s="51"/>
      <c r="AX10" s="51"/>
      <c r="AY10" s="51"/>
      <c r="AZ10" s="51"/>
      <c r="BA10" s="51"/>
      <c r="BB10" s="52">
        <f>データ!$W$6</f>
        <v>171.04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LYP7ADuY+he76Q9WZ7seMMpYy7DY5H85W0uRrbf6oRvtTzd5ZrtoBE8OZYQRReKlA8RAOOg0Ra1ZoGefWXWpg==" saltValue="2ONw+f677fRnnyc7cfbc0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75043</v>
      </c>
      <c r="D6" s="33">
        <f t="shared" si="3"/>
        <v>46</v>
      </c>
      <c r="E6" s="33">
        <f t="shared" si="3"/>
        <v>1</v>
      </c>
      <c r="F6" s="33">
        <f t="shared" si="3"/>
        <v>0</v>
      </c>
      <c r="G6" s="33">
        <f t="shared" si="3"/>
        <v>1</v>
      </c>
      <c r="H6" s="33" t="str">
        <f t="shared" si="3"/>
        <v>福島県　浅川町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70.89</v>
      </c>
      <c r="P6" s="34">
        <f t="shared" si="3"/>
        <v>98.8</v>
      </c>
      <c r="Q6" s="34">
        <f t="shared" si="3"/>
        <v>3510</v>
      </c>
      <c r="R6" s="34">
        <f t="shared" si="3"/>
        <v>6559</v>
      </c>
      <c r="S6" s="34">
        <f t="shared" si="3"/>
        <v>37.43</v>
      </c>
      <c r="T6" s="34">
        <f t="shared" si="3"/>
        <v>175.23</v>
      </c>
      <c r="U6" s="34">
        <f t="shared" si="3"/>
        <v>6243</v>
      </c>
      <c r="V6" s="34">
        <f t="shared" si="3"/>
        <v>36.5</v>
      </c>
      <c r="W6" s="34">
        <f t="shared" si="3"/>
        <v>171.04</v>
      </c>
      <c r="X6" s="35">
        <f>IF(X7="",NA(),X7)</f>
        <v>77.87</v>
      </c>
      <c r="Y6" s="35">
        <f t="shared" ref="Y6:AG6" si="4">IF(Y7="",NA(),Y7)</f>
        <v>89.32</v>
      </c>
      <c r="Z6" s="35">
        <f t="shared" si="4"/>
        <v>93.72</v>
      </c>
      <c r="AA6" s="35">
        <f t="shared" si="4"/>
        <v>101.19</v>
      </c>
      <c r="AB6" s="35">
        <f t="shared" si="4"/>
        <v>102.07</v>
      </c>
      <c r="AC6" s="35">
        <f t="shared" si="4"/>
        <v>105.53</v>
      </c>
      <c r="AD6" s="35">
        <f t="shared" si="4"/>
        <v>107.2</v>
      </c>
      <c r="AE6" s="35">
        <f t="shared" si="4"/>
        <v>106.62</v>
      </c>
      <c r="AF6" s="35">
        <f t="shared" si="4"/>
        <v>107.95</v>
      </c>
      <c r="AG6" s="35">
        <f t="shared" si="4"/>
        <v>104.47</v>
      </c>
      <c r="AH6" s="34" t="str">
        <f>IF(AH7="","",IF(AH7="-","【-】","【"&amp;SUBSTITUTE(TEXT(AH7,"#,##0.00"),"-","△")&amp;"】"))</f>
        <v>【113.39】</v>
      </c>
      <c r="AI6" s="35">
        <f>IF(AI7="",NA(),AI7)</f>
        <v>172.34</v>
      </c>
      <c r="AJ6" s="35">
        <f t="shared" ref="AJ6:AR6" si="5">IF(AJ7="",NA(),AJ7)</f>
        <v>108.33</v>
      </c>
      <c r="AK6" s="35">
        <f t="shared" si="5"/>
        <v>120.86</v>
      </c>
      <c r="AL6" s="35">
        <f t="shared" si="5"/>
        <v>119.08</v>
      </c>
      <c r="AM6" s="35">
        <f t="shared" si="5"/>
        <v>114.63</v>
      </c>
      <c r="AN6" s="35">
        <f t="shared" si="5"/>
        <v>28.31</v>
      </c>
      <c r="AO6" s="35">
        <f t="shared" si="5"/>
        <v>13.46</v>
      </c>
      <c r="AP6" s="35">
        <f t="shared" si="5"/>
        <v>12.59</v>
      </c>
      <c r="AQ6" s="35">
        <f t="shared" si="5"/>
        <v>12.44</v>
      </c>
      <c r="AR6" s="35">
        <f t="shared" si="5"/>
        <v>16.399999999999999</v>
      </c>
      <c r="AS6" s="34" t="str">
        <f>IF(AS7="","",IF(AS7="-","【-】","【"&amp;SUBSTITUTE(TEXT(AS7,"#,##0.00"),"-","△")&amp;"】"))</f>
        <v>【0.85】</v>
      </c>
      <c r="AT6" s="35">
        <f>IF(AT7="",NA(),AT7)</f>
        <v>2273.34</v>
      </c>
      <c r="AU6" s="35">
        <f t="shared" ref="AU6:BC6" si="6">IF(AU7="",NA(),AU7)</f>
        <v>767.87</v>
      </c>
      <c r="AV6" s="35">
        <f t="shared" si="6"/>
        <v>626.09</v>
      </c>
      <c r="AW6" s="35">
        <f t="shared" si="6"/>
        <v>339.7</v>
      </c>
      <c r="AX6" s="35">
        <f t="shared" si="6"/>
        <v>284.57</v>
      </c>
      <c r="AY6" s="35">
        <f t="shared" si="6"/>
        <v>1164.51</v>
      </c>
      <c r="AZ6" s="35">
        <f t="shared" si="6"/>
        <v>434.72</v>
      </c>
      <c r="BA6" s="35">
        <f t="shared" si="6"/>
        <v>416.14</v>
      </c>
      <c r="BB6" s="35">
        <f t="shared" si="6"/>
        <v>371.89</v>
      </c>
      <c r="BC6" s="35">
        <f t="shared" si="6"/>
        <v>293.23</v>
      </c>
      <c r="BD6" s="34" t="str">
        <f>IF(BD7="","",IF(BD7="-","【-】","【"&amp;SUBSTITUTE(TEXT(BD7,"#,##0.00"),"-","△")&amp;"】"))</f>
        <v>【264.34】</v>
      </c>
      <c r="BE6" s="35">
        <f>IF(BE7="",NA(),BE7)</f>
        <v>773.75</v>
      </c>
      <c r="BF6" s="35">
        <f t="shared" ref="BF6:BN6" si="7">IF(BF7="",NA(),BF7)</f>
        <v>766.18</v>
      </c>
      <c r="BG6" s="35">
        <f t="shared" si="7"/>
        <v>731.89</v>
      </c>
      <c r="BH6" s="35">
        <f t="shared" si="7"/>
        <v>697.63</v>
      </c>
      <c r="BI6" s="35">
        <f t="shared" si="7"/>
        <v>670.19</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69.17</v>
      </c>
      <c r="BQ6" s="35">
        <f t="shared" ref="BQ6:BY6" si="8">IF(BQ7="",NA(),BQ7)</f>
        <v>72.97</v>
      </c>
      <c r="BR6" s="35">
        <f t="shared" si="8"/>
        <v>77.260000000000005</v>
      </c>
      <c r="BS6" s="35">
        <f t="shared" si="8"/>
        <v>88.88</v>
      </c>
      <c r="BT6" s="35">
        <f t="shared" si="8"/>
        <v>89.81</v>
      </c>
      <c r="BU6" s="35">
        <f t="shared" si="8"/>
        <v>90.64</v>
      </c>
      <c r="BV6" s="35">
        <f t="shared" si="8"/>
        <v>93.66</v>
      </c>
      <c r="BW6" s="35">
        <f t="shared" si="8"/>
        <v>92.76</v>
      </c>
      <c r="BX6" s="35">
        <f t="shared" si="8"/>
        <v>93.28</v>
      </c>
      <c r="BY6" s="35">
        <f t="shared" si="8"/>
        <v>87.51</v>
      </c>
      <c r="BZ6" s="34" t="str">
        <f>IF(BZ7="","",IF(BZ7="-","【-】","【"&amp;SUBSTITUTE(TEXT(BZ7,"#,##0.00"),"-","△")&amp;"】"))</f>
        <v>【104.36】</v>
      </c>
      <c r="CA6" s="35">
        <f>IF(CA7="",NA(),CA7)</f>
        <v>263.51</v>
      </c>
      <c r="CB6" s="35">
        <f t="shared" ref="CB6:CJ6" si="9">IF(CB7="",NA(),CB7)</f>
        <v>249.65</v>
      </c>
      <c r="CC6" s="35">
        <f t="shared" si="9"/>
        <v>234.94</v>
      </c>
      <c r="CD6" s="35">
        <f t="shared" si="9"/>
        <v>203.98</v>
      </c>
      <c r="CE6" s="35">
        <f t="shared" si="9"/>
        <v>201.88</v>
      </c>
      <c r="CF6" s="35">
        <f t="shared" si="9"/>
        <v>213.52</v>
      </c>
      <c r="CG6" s="35">
        <f t="shared" si="9"/>
        <v>208.21</v>
      </c>
      <c r="CH6" s="35">
        <f t="shared" si="9"/>
        <v>208.67</v>
      </c>
      <c r="CI6" s="35">
        <f t="shared" si="9"/>
        <v>208.29</v>
      </c>
      <c r="CJ6" s="35">
        <f t="shared" si="9"/>
        <v>218.42</v>
      </c>
      <c r="CK6" s="34" t="str">
        <f>IF(CK7="","",IF(CK7="-","【-】","【"&amp;SUBSTITUTE(TEXT(CK7,"#,##0.00"),"-","△")&amp;"】"))</f>
        <v>【165.71】</v>
      </c>
      <c r="CL6" s="35">
        <f>IF(CL7="",NA(),CL7)</f>
        <v>64.760000000000005</v>
      </c>
      <c r="CM6" s="35">
        <f t="shared" ref="CM6:CU6" si="10">IF(CM7="",NA(),CM7)</f>
        <v>61.78</v>
      </c>
      <c r="CN6" s="35">
        <f t="shared" si="10"/>
        <v>61.78</v>
      </c>
      <c r="CO6" s="35">
        <f t="shared" si="10"/>
        <v>62</v>
      </c>
      <c r="CP6" s="35">
        <f t="shared" si="10"/>
        <v>65.040000000000006</v>
      </c>
      <c r="CQ6" s="35">
        <f t="shared" si="10"/>
        <v>49.77</v>
      </c>
      <c r="CR6" s="35">
        <f t="shared" si="10"/>
        <v>49.22</v>
      </c>
      <c r="CS6" s="35">
        <f t="shared" si="10"/>
        <v>49.08</v>
      </c>
      <c r="CT6" s="35">
        <f t="shared" si="10"/>
        <v>49.32</v>
      </c>
      <c r="CU6" s="35">
        <f t="shared" si="10"/>
        <v>50.24</v>
      </c>
      <c r="CV6" s="34" t="str">
        <f>IF(CV7="","",IF(CV7="-","【-】","【"&amp;SUBSTITUTE(TEXT(CV7,"#,##0.00"),"-","△")&amp;"】"))</f>
        <v>【60.41】</v>
      </c>
      <c r="CW6" s="35">
        <f>IF(CW7="",NA(),CW7)</f>
        <v>83.18</v>
      </c>
      <c r="CX6" s="35">
        <f t="shared" ref="CX6:DF6" si="11">IF(CX7="",NA(),CX7)</f>
        <v>84.83</v>
      </c>
      <c r="CY6" s="35">
        <f t="shared" si="11"/>
        <v>85.02</v>
      </c>
      <c r="CZ6" s="35">
        <f t="shared" si="11"/>
        <v>84.74</v>
      </c>
      <c r="DA6" s="35">
        <f t="shared" si="11"/>
        <v>81.38</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11.47</v>
      </c>
      <c r="DI6" s="35">
        <f t="shared" ref="DI6:DQ6" si="12">IF(DI7="",NA(),DI7)</f>
        <v>27.4</v>
      </c>
      <c r="DJ6" s="35">
        <f t="shared" si="12"/>
        <v>30.53</v>
      </c>
      <c r="DK6" s="35">
        <f t="shared" si="12"/>
        <v>32.57</v>
      </c>
      <c r="DL6" s="35">
        <f t="shared" si="12"/>
        <v>34.78</v>
      </c>
      <c r="DM6" s="35">
        <f t="shared" si="12"/>
        <v>36.43</v>
      </c>
      <c r="DN6" s="35">
        <f t="shared" si="12"/>
        <v>46.12</v>
      </c>
      <c r="DO6" s="35">
        <f t="shared" si="12"/>
        <v>47.44</v>
      </c>
      <c r="DP6" s="35">
        <f t="shared" si="12"/>
        <v>48.3</v>
      </c>
      <c r="DQ6" s="35">
        <f t="shared" si="12"/>
        <v>45.14</v>
      </c>
      <c r="DR6" s="34" t="str">
        <f>IF(DR7="","",IF(DR7="-","【-】","【"&amp;SUBSTITUTE(TEXT(DR7,"#,##0.00"),"-","△")&amp;"】"))</f>
        <v>【48.12】</v>
      </c>
      <c r="DS6" s="35">
        <f>IF(DS7="",NA(),DS7)</f>
        <v>16.55</v>
      </c>
      <c r="DT6" s="35">
        <f t="shared" ref="DT6:EB6" si="13">IF(DT7="",NA(),DT7)</f>
        <v>15.67</v>
      </c>
      <c r="DU6" s="35">
        <f t="shared" si="13"/>
        <v>15.03</v>
      </c>
      <c r="DV6" s="35">
        <f t="shared" si="13"/>
        <v>14.98</v>
      </c>
      <c r="DW6" s="35">
        <f t="shared" si="13"/>
        <v>14.76</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1.63</v>
      </c>
      <c r="EE6" s="35">
        <f t="shared" ref="EE6:EM6" si="14">IF(EE7="",NA(),EE7)</f>
        <v>1.08</v>
      </c>
      <c r="EF6" s="35">
        <f t="shared" si="14"/>
        <v>0.48</v>
      </c>
      <c r="EG6" s="35">
        <f t="shared" si="14"/>
        <v>2.52</v>
      </c>
      <c r="EH6" s="35">
        <f t="shared" si="14"/>
        <v>0.2</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c r="A7" s="28"/>
      <c r="B7" s="37">
        <v>2017</v>
      </c>
      <c r="C7" s="37">
        <v>75043</v>
      </c>
      <c r="D7" s="37">
        <v>46</v>
      </c>
      <c r="E7" s="37">
        <v>1</v>
      </c>
      <c r="F7" s="37">
        <v>0</v>
      </c>
      <c r="G7" s="37">
        <v>1</v>
      </c>
      <c r="H7" s="37" t="s">
        <v>105</v>
      </c>
      <c r="I7" s="37" t="s">
        <v>106</v>
      </c>
      <c r="J7" s="37" t="s">
        <v>107</v>
      </c>
      <c r="K7" s="37" t="s">
        <v>108</v>
      </c>
      <c r="L7" s="37" t="s">
        <v>109</v>
      </c>
      <c r="M7" s="37" t="s">
        <v>110</v>
      </c>
      <c r="N7" s="38" t="s">
        <v>111</v>
      </c>
      <c r="O7" s="38">
        <v>70.89</v>
      </c>
      <c r="P7" s="38">
        <v>98.8</v>
      </c>
      <c r="Q7" s="38">
        <v>3510</v>
      </c>
      <c r="R7" s="38">
        <v>6559</v>
      </c>
      <c r="S7" s="38">
        <v>37.43</v>
      </c>
      <c r="T7" s="38">
        <v>175.23</v>
      </c>
      <c r="U7" s="38">
        <v>6243</v>
      </c>
      <c r="V7" s="38">
        <v>36.5</v>
      </c>
      <c r="W7" s="38">
        <v>171.04</v>
      </c>
      <c r="X7" s="38">
        <v>77.87</v>
      </c>
      <c r="Y7" s="38">
        <v>89.32</v>
      </c>
      <c r="Z7" s="38">
        <v>93.72</v>
      </c>
      <c r="AA7" s="38">
        <v>101.19</v>
      </c>
      <c r="AB7" s="38">
        <v>102.07</v>
      </c>
      <c r="AC7" s="38">
        <v>105.53</v>
      </c>
      <c r="AD7" s="38">
        <v>107.2</v>
      </c>
      <c r="AE7" s="38">
        <v>106.62</v>
      </c>
      <c r="AF7" s="38">
        <v>107.95</v>
      </c>
      <c r="AG7" s="38">
        <v>104.47</v>
      </c>
      <c r="AH7" s="38">
        <v>113.39</v>
      </c>
      <c r="AI7" s="38">
        <v>172.34</v>
      </c>
      <c r="AJ7" s="38">
        <v>108.33</v>
      </c>
      <c r="AK7" s="38">
        <v>120.86</v>
      </c>
      <c r="AL7" s="38">
        <v>119.08</v>
      </c>
      <c r="AM7" s="38">
        <v>114.63</v>
      </c>
      <c r="AN7" s="38">
        <v>28.31</v>
      </c>
      <c r="AO7" s="38">
        <v>13.46</v>
      </c>
      <c r="AP7" s="38">
        <v>12.59</v>
      </c>
      <c r="AQ7" s="38">
        <v>12.44</v>
      </c>
      <c r="AR7" s="38">
        <v>16.399999999999999</v>
      </c>
      <c r="AS7" s="38">
        <v>0.85</v>
      </c>
      <c r="AT7" s="38">
        <v>2273.34</v>
      </c>
      <c r="AU7" s="38">
        <v>767.87</v>
      </c>
      <c r="AV7" s="38">
        <v>626.09</v>
      </c>
      <c r="AW7" s="38">
        <v>339.7</v>
      </c>
      <c r="AX7" s="38">
        <v>284.57</v>
      </c>
      <c r="AY7" s="38">
        <v>1164.51</v>
      </c>
      <c r="AZ7" s="38">
        <v>434.72</v>
      </c>
      <c r="BA7" s="38">
        <v>416.14</v>
      </c>
      <c r="BB7" s="38">
        <v>371.89</v>
      </c>
      <c r="BC7" s="38">
        <v>293.23</v>
      </c>
      <c r="BD7" s="38">
        <v>264.33999999999997</v>
      </c>
      <c r="BE7" s="38">
        <v>773.75</v>
      </c>
      <c r="BF7" s="38">
        <v>766.18</v>
      </c>
      <c r="BG7" s="38">
        <v>731.89</v>
      </c>
      <c r="BH7" s="38">
        <v>697.63</v>
      </c>
      <c r="BI7" s="38">
        <v>670.19</v>
      </c>
      <c r="BJ7" s="38">
        <v>498.27</v>
      </c>
      <c r="BK7" s="38">
        <v>495.76</v>
      </c>
      <c r="BL7" s="38">
        <v>487.22</v>
      </c>
      <c r="BM7" s="38">
        <v>483.11</v>
      </c>
      <c r="BN7" s="38">
        <v>542.29999999999995</v>
      </c>
      <c r="BO7" s="38">
        <v>274.27</v>
      </c>
      <c r="BP7" s="38">
        <v>69.17</v>
      </c>
      <c r="BQ7" s="38">
        <v>72.97</v>
      </c>
      <c r="BR7" s="38">
        <v>77.260000000000005</v>
      </c>
      <c r="BS7" s="38">
        <v>88.88</v>
      </c>
      <c r="BT7" s="38">
        <v>89.81</v>
      </c>
      <c r="BU7" s="38">
        <v>90.64</v>
      </c>
      <c r="BV7" s="38">
        <v>93.66</v>
      </c>
      <c r="BW7" s="38">
        <v>92.76</v>
      </c>
      <c r="BX7" s="38">
        <v>93.28</v>
      </c>
      <c r="BY7" s="38">
        <v>87.51</v>
      </c>
      <c r="BZ7" s="38">
        <v>104.36</v>
      </c>
      <c r="CA7" s="38">
        <v>263.51</v>
      </c>
      <c r="CB7" s="38">
        <v>249.65</v>
      </c>
      <c r="CC7" s="38">
        <v>234.94</v>
      </c>
      <c r="CD7" s="38">
        <v>203.98</v>
      </c>
      <c r="CE7" s="38">
        <v>201.88</v>
      </c>
      <c r="CF7" s="38">
        <v>213.52</v>
      </c>
      <c r="CG7" s="38">
        <v>208.21</v>
      </c>
      <c r="CH7" s="38">
        <v>208.67</v>
      </c>
      <c r="CI7" s="38">
        <v>208.29</v>
      </c>
      <c r="CJ7" s="38">
        <v>218.42</v>
      </c>
      <c r="CK7" s="38">
        <v>165.71</v>
      </c>
      <c r="CL7" s="38">
        <v>64.760000000000005</v>
      </c>
      <c r="CM7" s="38">
        <v>61.78</v>
      </c>
      <c r="CN7" s="38">
        <v>61.78</v>
      </c>
      <c r="CO7" s="38">
        <v>62</v>
      </c>
      <c r="CP7" s="38">
        <v>65.040000000000006</v>
      </c>
      <c r="CQ7" s="38">
        <v>49.77</v>
      </c>
      <c r="CR7" s="38">
        <v>49.22</v>
      </c>
      <c r="CS7" s="38">
        <v>49.08</v>
      </c>
      <c r="CT7" s="38">
        <v>49.32</v>
      </c>
      <c r="CU7" s="38">
        <v>50.24</v>
      </c>
      <c r="CV7" s="38">
        <v>60.41</v>
      </c>
      <c r="CW7" s="38">
        <v>83.18</v>
      </c>
      <c r="CX7" s="38">
        <v>84.83</v>
      </c>
      <c r="CY7" s="38">
        <v>85.02</v>
      </c>
      <c r="CZ7" s="38">
        <v>84.74</v>
      </c>
      <c r="DA7" s="38">
        <v>81.38</v>
      </c>
      <c r="DB7" s="38">
        <v>79.98</v>
      </c>
      <c r="DC7" s="38">
        <v>79.48</v>
      </c>
      <c r="DD7" s="38">
        <v>79.3</v>
      </c>
      <c r="DE7" s="38">
        <v>79.34</v>
      </c>
      <c r="DF7" s="38">
        <v>78.650000000000006</v>
      </c>
      <c r="DG7" s="38">
        <v>89.93</v>
      </c>
      <c r="DH7" s="38">
        <v>11.47</v>
      </c>
      <c r="DI7" s="38">
        <v>27.4</v>
      </c>
      <c r="DJ7" s="38">
        <v>30.53</v>
      </c>
      <c r="DK7" s="38">
        <v>32.57</v>
      </c>
      <c r="DL7" s="38">
        <v>34.78</v>
      </c>
      <c r="DM7" s="38">
        <v>36.43</v>
      </c>
      <c r="DN7" s="38">
        <v>46.12</v>
      </c>
      <c r="DO7" s="38">
        <v>47.44</v>
      </c>
      <c r="DP7" s="38">
        <v>48.3</v>
      </c>
      <c r="DQ7" s="38">
        <v>45.14</v>
      </c>
      <c r="DR7" s="38">
        <v>48.12</v>
      </c>
      <c r="DS7" s="38">
        <v>16.55</v>
      </c>
      <c r="DT7" s="38">
        <v>15.67</v>
      </c>
      <c r="DU7" s="38">
        <v>15.03</v>
      </c>
      <c r="DV7" s="38">
        <v>14.98</v>
      </c>
      <c r="DW7" s="38">
        <v>14.76</v>
      </c>
      <c r="DX7" s="38">
        <v>8.7200000000000006</v>
      </c>
      <c r="DY7" s="38">
        <v>9.86</v>
      </c>
      <c r="DZ7" s="38">
        <v>11.16</v>
      </c>
      <c r="EA7" s="38">
        <v>12.43</v>
      </c>
      <c r="EB7" s="38">
        <v>13.58</v>
      </c>
      <c r="EC7" s="38">
        <v>15.89</v>
      </c>
      <c r="ED7" s="38">
        <v>1.63</v>
      </c>
      <c r="EE7" s="38">
        <v>1.08</v>
      </c>
      <c r="EF7" s="38">
        <v>0.48</v>
      </c>
      <c r="EG7" s="38">
        <v>2.52</v>
      </c>
      <c r="EH7" s="38">
        <v>0.2</v>
      </c>
      <c r="EI7" s="38">
        <v>0.64</v>
      </c>
      <c r="EJ7" s="38">
        <v>0.56000000000000005</v>
      </c>
      <c r="EK7" s="38">
        <v>0.65</v>
      </c>
      <c r="EL7" s="38">
        <v>0.46</v>
      </c>
      <c r="EM7" s="38">
        <v>0.44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2019-01-29T03:50:15Z</dcterms:modified>
</cp:coreProperties>
</file>