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dsqAtxPLy05mE7wSp6YmXetF2l1GeAOJfs9KPGqRgAUaH6JQpdzFKzYa5WLD/MjE/KC8BfJCbj5EOI5L7iM4w==" workbookSaltValue="t9YH1mpVS9Qi2nwFpBn6t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<sst xmlns="http://schemas.openxmlformats.org/spreadsheetml/2006/main" count="232" uniqueCount="120">
  <si>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</si>
  <si>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</si>
  <si>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</si>
  <si>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</si>
  <si>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</si>
  <si>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</si>
  <si>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</si>
  <si>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</si>
  <si>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</si>
  <si>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</si>
  <si>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</si>
  <si>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</si>
  <si>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</si>
  <si>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</si>
  <si>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</si>
  <si>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</si>
  <si>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</si>
  <si>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</si>
  <si>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</si>
  <si>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</si>
  <si>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</si>
  <si>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</si>
  <si>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</si>
  <si>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</si>
  <si>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</si>
  <si>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</si>
  <si>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</si>
  <si>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</si>
  <si>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</si>
  <si>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</si>
  <si>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</si>
  <si>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</si>
  <si>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</si>
  <si>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</si>
  <si>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</si>
  <si>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</si>
  <si>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</si>
  <si>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</si>
  <si>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</si>
  <si>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</si>
  <si>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</si>
  <si>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</si>
  <si>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</si>
  <si>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</si>
  <si>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</si>
  <si>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</si>
  <si>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</si>
  <si>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</si>
  <si>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</si>
  <si>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</si>
  <si>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</si>
  <si>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</si>
  <si>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</si>
  <si>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</si>
  <si>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</si>
  <si>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</si>
  <si>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</si>
  <si>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</si>
  <si>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</si>
  <si>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</si>
  <si>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</si>
  <si>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</si>
  <si>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</si>
  <si>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</si>
  <si>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</si>
  <si>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</si>
  <si>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</si>
  <si>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</si>
  <si>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</si>
  <si>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</si>
  <si>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</si>
  <si>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</si>
  <si>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</si>
  <si>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</si>
  <si>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</si>
  <si>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</si>
  <si>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</si>
  <si>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</si>
  <si>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</si>
  <si>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</si>
  <si>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</si>
  <si>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</si>
  <si>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</si>
  <si>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</si>
  <si>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</si>
  <si>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</si>
  <si>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</si>
  <si>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</si>
  <si>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</si>
  <si>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</si>
  <si>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</si>
  <si>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</si>
  <si>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</si>
  <si>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</si>
  <si>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</si>
  <si>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</si>
  <si>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</si>
  <si>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</si>
  <si>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</si>
  <si>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</si>
  <si>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</si>
  <si>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</si>
  <si>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</si>
  <si>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</si>
  <si>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</si>
  <si>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</si>
  <si>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</si>
  <si>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</si>
  <si>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</si>
  <si>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</si>
  <si>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</si>
  <si>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</si>
  <si>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</si>
  <si>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</si>
  <si>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</si>
  <si>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</si>
  <si>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</si>
  <si>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９年度においては、簡易水道統合に伴う水道管の整備により、「経常収支比率」はマイナス（単年度収支赤字）となっています。これに伴い、「料金回収率」の減や「給水原価の増」、「流動比率」の減にも影響が出ておりますが、平成３０年度までには整備が完了するため、短期的な要因と考えております。
　また、簡易水道の統合で給水人口が増えたことにより、「施設利用率」が増加し、「有収率」が安定せず減少しています。有収率の減少については、漏水の早期発見や老朽管の計画的な更新により、今後、改善したいと考えております。
　最後に、「企業債残高」の比率が上昇しているため、今後は元金の繰上償還等、負債を少なくしていく努力が必要と考えます。
　</t>
    <rPh sb="1" eb="3">
      <t>ヘイセイ</t>
    </rPh>
    <rPh sb="5" eb="7">
      <t>ネンド</t>
    </rPh>
    <rPh sb="13" eb="15">
      <t>カンイ</t>
    </rPh>
    <rPh sb="15" eb="17">
      <t>スイドウ</t>
    </rPh>
    <rPh sb="17" eb="19">
      <t>トウゴウ</t>
    </rPh>
    <rPh sb="20" eb="21">
      <t>トモナ</t>
    </rPh>
    <rPh sb="22" eb="25">
      <t>スイドウカン</t>
    </rPh>
    <rPh sb="26" eb="28">
      <t>セイビ</t>
    </rPh>
    <rPh sb="33" eb="35">
      <t>ケイジョウ</t>
    </rPh>
    <rPh sb="35" eb="37">
      <t>シュウシ</t>
    </rPh>
    <rPh sb="37" eb="39">
      <t>ヒリツ</t>
    </rPh>
    <rPh sb="46" eb="49">
      <t>タンネンド</t>
    </rPh>
    <rPh sb="49" eb="51">
      <t>シュウシ</t>
    </rPh>
    <rPh sb="51" eb="53">
      <t>アカジ</t>
    </rPh>
    <rPh sb="65" eb="66">
      <t>トモナ</t>
    </rPh>
    <rPh sb="69" eb="71">
      <t>リョウキン</t>
    </rPh>
    <rPh sb="71" eb="73">
      <t>カイシュウ</t>
    </rPh>
    <rPh sb="73" eb="74">
      <t>リツ</t>
    </rPh>
    <rPh sb="76" eb="77">
      <t>ゲン</t>
    </rPh>
    <rPh sb="79" eb="81">
      <t>キュウスイ</t>
    </rPh>
    <rPh sb="81" eb="83">
      <t>ゲンカ</t>
    </rPh>
    <rPh sb="84" eb="85">
      <t>ゾウ</t>
    </rPh>
    <rPh sb="88" eb="90">
      <t>リュウドウ</t>
    </rPh>
    <rPh sb="90" eb="92">
      <t>ヒリツ</t>
    </rPh>
    <rPh sb="94" eb="95">
      <t>ゲン</t>
    </rPh>
    <rPh sb="97" eb="99">
      <t>エイキョウ</t>
    </rPh>
    <rPh sb="100" eb="101">
      <t>デ</t>
    </rPh>
    <rPh sb="108" eb="110">
      <t>ヘイセイ</t>
    </rPh>
    <rPh sb="112" eb="114">
      <t>ネンド</t>
    </rPh>
    <rPh sb="118" eb="120">
      <t>セイビ</t>
    </rPh>
    <rPh sb="121" eb="123">
      <t>カンリョウ</t>
    </rPh>
    <rPh sb="128" eb="131">
      <t>タンキテキ</t>
    </rPh>
    <rPh sb="132" eb="134">
      <t>ヨウイン</t>
    </rPh>
    <rPh sb="135" eb="136">
      <t>カンガ</t>
    </rPh>
    <rPh sb="148" eb="150">
      <t>カンイ</t>
    </rPh>
    <rPh sb="150" eb="152">
      <t>スイドウ</t>
    </rPh>
    <rPh sb="153" eb="155">
      <t>トウゴウ</t>
    </rPh>
    <rPh sb="156" eb="158">
      <t>キュウスイ</t>
    </rPh>
    <rPh sb="158" eb="160">
      <t>ジンコウ</t>
    </rPh>
    <rPh sb="161" eb="162">
      <t>フ</t>
    </rPh>
    <rPh sb="171" eb="173">
      <t>シセツ</t>
    </rPh>
    <rPh sb="173" eb="175">
      <t>リヨウ</t>
    </rPh>
    <rPh sb="175" eb="176">
      <t>リツ</t>
    </rPh>
    <rPh sb="178" eb="180">
      <t>ゾウカ</t>
    </rPh>
    <rPh sb="183" eb="186">
      <t>ユウシュウリツ</t>
    </rPh>
    <rPh sb="188" eb="190">
      <t>アンテイ</t>
    </rPh>
    <rPh sb="192" eb="194">
      <t>ゲンショウ</t>
    </rPh>
    <rPh sb="200" eb="203">
      <t>ユウシュウリツ</t>
    </rPh>
    <rPh sb="204" eb="206">
      <t>ゲンショウ</t>
    </rPh>
    <rPh sb="212" eb="214">
      <t>ロウスイ</t>
    </rPh>
    <rPh sb="215" eb="217">
      <t>ソウキ</t>
    </rPh>
    <rPh sb="217" eb="219">
      <t>ハッケン</t>
    </rPh>
    <rPh sb="220" eb="222">
      <t>ロウキュウ</t>
    </rPh>
    <rPh sb="222" eb="223">
      <t>カン</t>
    </rPh>
    <rPh sb="224" eb="227">
      <t>ケイカクテキ</t>
    </rPh>
    <rPh sb="228" eb="230">
      <t>コウシン</t>
    </rPh>
    <rPh sb="234" eb="236">
      <t>コンゴ</t>
    </rPh>
    <rPh sb="237" eb="239">
      <t>カイゼン</t>
    </rPh>
    <rPh sb="243" eb="244">
      <t>カンガ</t>
    </rPh>
    <rPh sb="253" eb="255">
      <t>サイゴ</t>
    </rPh>
    <rPh sb="258" eb="260">
      <t>キギョウ</t>
    </rPh>
    <rPh sb="260" eb="261">
      <t>サイ</t>
    </rPh>
    <rPh sb="261" eb="263">
      <t>ザンダカ</t>
    </rPh>
    <rPh sb="265" eb="267">
      <t>ヒリツ</t>
    </rPh>
    <rPh sb="268" eb="270">
      <t>ジョウショウ</t>
    </rPh>
    <rPh sb="277" eb="279">
      <t>コンゴ</t>
    </rPh>
    <rPh sb="280" eb="282">
      <t>ガンキン</t>
    </rPh>
    <rPh sb="283" eb="285">
      <t>クリアゲ</t>
    </rPh>
    <rPh sb="285" eb="287">
      <t>ショウカン</t>
    </rPh>
    <rPh sb="287" eb="288">
      <t>トウ</t>
    </rPh>
    <rPh sb="289" eb="291">
      <t>フサイ</t>
    </rPh>
    <rPh sb="292" eb="293">
      <t>スク</t>
    </rPh>
    <rPh sb="299" eb="301">
      <t>ドリョク</t>
    </rPh>
    <rPh sb="302" eb="304">
      <t>ヒツヨウ</t>
    </rPh>
    <rPh sb="305" eb="306">
      <t>カンガ</t>
    </rPh>
    <phoneticPr fontId="4"/>
  </si>
  <si>
    <t>　当町では、「経年化率」が増加しているため、老朽化が進んでいると考えます。「減価償却率」の数値は類似団体平均値に比べて低い値でありますが、これは簡易水道統合のために新規に整備した資産額が増加したため、償却率が抑えられているとも考えられます。
　平成２９年度には2.59％の更新率で実施していますが、計画的な管路更新を行っていきたいと考えております。
　</t>
    <rPh sb="1" eb="2">
      <t>トウ</t>
    </rPh>
    <rPh sb="2" eb="3">
      <t>マチ</t>
    </rPh>
    <rPh sb="7" eb="10">
      <t>ケイネンカ</t>
    </rPh>
    <rPh sb="10" eb="11">
      <t>リツ</t>
    </rPh>
    <rPh sb="13" eb="15">
      <t>ゾウカ</t>
    </rPh>
    <rPh sb="22" eb="25">
      <t>ロウキュウカ</t>
    </rPh>
    <rPh sb="26" eb="27">
      <t>スス</t>
    </rPh>
    <rPh sb="32" eb="33">
      <t>カンガ</t>
    </rPh>
    <rPh sb="38" eb="40">
      <t>ゲンカ</t>
    </rPh>
    <rPh sb="40" eb="42">
      <t>ショウキャク</t>
    </rPh>
    <rPh sb="42" eb="43">
      <t>リツ</t>
    </rPh>
    <rPh sb="45" eb="47">
      <t>スウチ</t>
    </rPh>
    <rPh sb="48" eb="50">
      <t>ルイジ</t>
    </rPh>
    <rPh sb="50" eb="52">
      <t>ダンタイ</t>
    </rPh>
    <rPh sb="52" eb="54">
      <t>ヘイキン</t>
    </rPh>
    <rPh sb="54" eb="55">
      <t>チ</t>
    </rPh>
    <rPh sb="56" eb="57">
      <t>クラ</t>
    </rPh>
    <rPh sb="59" eb="60">
      <t>ヒク</t>
    </rPh>
    <rPh sb="61" eb="62">
      <t>アタイ</t>
    </rPh>
    <rPh sb="100" eb="102">
      <t>ショウキャク</t>
    </rPh>
    <rPh sb="102" eb="103">
      <t>リツ</t>
    </rPh>
    <rPh sb="104" eb="105">
      <t>オサ</t>
    </rPh>
    <rPh sb="122" eb="124">
      <t>ヘイセイ</t>
    </rPh>
    <rPh sb="126" eb="128">
      <t>ネンド</t>
    </rPh>
    <rPh sb="136" eb="138">
      <t>コウシン</t>
    </rPh>
    <rPh sb="138" eb="139">
      <t>リツ</t>
    </rPh>
    <rPh sb="140" eb="142">
      <t>ジッシ</t>
    </rPh>
    <rPh sb="149" eb="152">
      <t>ケイカクテキ</t>
    </rPh>
    <rPh sb="153" eb="155">
      <t>カンロ</t>
    </rPh>
    <rPh sb="155" eb="157">
      <t>コウシン</t>
    </rPh>
    <rPh sb="158" eb="159">
      <t>オコナ</t>
    </rPh>
    <rPh sb="166" eb="167">
      <t>カンガ</t>
    </rPh>
    <phoneticPr fontId="4"/>
  </si>
  <si>
    <t>　経営状況については、単年度ベースでは赤字となっておりますが、短期的かつ前年度の繰越利益で賄えるため、今後も累積欠損とはならない状況であります。ただし、今後は起債等の負債を少なくしていく努力が必要であると考えております。
　老朽化状況については、年々経年化率が上昇していくと考えられるため、施設更新の計画を策定し、計画的な運用を図っていく必要があります。特に、当町においては、老朽化した配水池が多く存在するため、それらも含めた計画を整理しなければなりません。
　</t>
    <rPh sb="1" eb="3">
      <t>ケイエイ</t>
    </rPh>
    <rPh sb="3" eb="5">
      <t>ジョウキョウ</t>
    </rPh>
    <rPh sb="11" eb="14">
      <t>タンネンド</t>
    </rPh>
    <rPh sb="19" eb="21">
      <t>アカジ</t>
    </rPh>
    <rPh sb="31" eb="34">
      <t>タンキテキ</t>
    </rPh>
    <rPh sb="36" eb="39">
      <t>ゼンネンド</t>
    </rPh>
    <rPh sb="40" eb="42">
      <t>クリコシ</t>
    </rPh>
    <rPh sb="42" eb="44">
      <t>リエキ</t>
    </rPh>
    <rPh sb="45" eb="46">
      <t>マカナ</t>
    </rPh>
    <rPh sb="51" eb="53">
      <t>コンゴ</t>
    </rPh>
    <rPh sb="54" eb="56">
      <t>ルイセキ</t>
    </rPh>
    <rPh sb="56" eb="58">
      <t>ケッソン</t>
    </rPh>
    <rPh sb="64" eb="66">
      <t>ジョウキョウ</t>
    </rPh>
    <rPh sb="76" eb="78">
      <t>コンゴ</t>
    </rPh>
    <rPh sb="79" eb="81">
      <t>キサイ</t>
    </rPh>
    <rPh sb="81" eb="82">
      <t>トウ</t>
    </rPh>
    <rPh sb="83" eb="85">
      <t>フサイ</t>
    </rPh>
    <rPh sb="86" eb="87">
      <t>スク</t>
    </rPh>
    <rPh sb="93" eb="95">
      <t>ドリョク</t>
    </rPh>
    <rPh sb="96" eb="98">
      <t>ヒツヨウ</t>
    </rPh>
    <rPh sb="102" eb="103">
      <t>カンガ</t>
    </rPh>
    <rPh sb="112" eb="115">
      <t>ロウキュウカ</t>
    </rPh>
    <rPh sb="115" eb="117">
      <t>ジョウキョウ</t>
    </rPh>
    <rPh sb="123" eb="125">
      <t>ネンネン</t>
    </rPh>
    <rPh sb="125" eb="128">
      <t>ケイネンカ</t>
    </rPh>
    <rPh sb="128" eb="129">
      <t>リツ</t>
    </rPh>
    <rPh sb="130" eb="132">
      <t>ジョウショウ</t>
    </rPh>
    <rPh sb="137" eb="138">
      <t>カンガ</t>
    </rPh>
    <rPh sb="145" eb="147">
      <t>シセツ</t>
    </rPh>
    <rPh sb="147" eb="149">
      <t>コウシン</t>
    </rPh>
    <rPh sb="150" eb="152">
      <t>ケイカク</t>
    </rPh>
    <rPh sb="153" eb="155">
      <t>サクテイ</t>
    </rPh>
    <rPh sb="157" eb="160">
      <t>ケイカクテキ</t>
    </rPh>
    <rPh sb="161" eb="163">
      <t>ウンヨウ</t>
    </rPh>
    <rPh sb="164" eb="165">
      <t>ハカ</t>
    </rPh>
    <rPh sb="169" eb="171">
      <t>ヒツヨウ</t>
    </rPh>
    <rPh sb="177" eb="178">
      <t>トク</t>
    </rPh>
    <rPh sb="180" eb="181">
      <t>トウ</t>
    </rPh>
    <rPh sb="181" eb="182">
      <t>マチ</t>
    </rPh>
    <rPh sb="188" eb="191">
      <t>ロウキュウカ</t>
    </rPh>
    <rPh sb="193" eb="196">
      <t>ハイスイチ</t>
    </rPh>
    <rPh sb="197" eb="198">
      <t>オオ</t>
    </rPh>
    <rPh sb="199" eb="201">
      <t>ソンザイ</t>
    </rPh>
    <rPh sb="210" eb="211">
      <t>フク</t>
    </rPh>
    <rPh sb="213" eb="215">
      <t>ケイカク</t>
    </rPh>
    <rPh sb="216" eb="218">
      <t>セイリ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</si>
</sst>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1.19</c:v>
                </c:pt>
                <c:pt idx="1">
                  <c:v>3.13</c:v>
                </c:pt>
                <c:pt idx="2" formatCode="#,##0.00;&quot;△&quot;#,##0.00">
                  <c:v>0</c:v>
                </c:pt>
                <c:pt idx="3" formatCode="#,##0.00;&quot;△&quot;#,##0.00">
                  <c:v>0</c:v>
                </c:pt>
                <c:pt idx="4">
                  <c:v>2.59</c:v>
                </c:pt>
              </c:numCache>
            </c:numRef>
          </c:val>
          <c:extLst xmlns:c16r2="http://schemas.microsoft.com/office/drawing/2015/06/chart">
            <c:ext xmlns:c16="http://schemas.microsoft.com/office/drawing/2014/chart" uri="{C3380CC4-5D6E-409C-BE32-E72D297353CC}">
              <c16:uniqueId val="{00000000-59C1-42AA-A126-4ECBF9E876BC}"/>
            </c:ext>
          </c:extLst>
        </c:ser>
        <c:dLbls>
          <c:showLegendKey val="0"/>
          <c:showVal val="0"/>
          <c:showCatName val="0"/>
          <c:showSerName val="0"/>
          <c:showPercent val="0"/>
          <c:showBubbleSize val="0"/>
        </c:dLbls>
        <c:gapWidth val="150"/>
        <c:axId val="49097728"/>
        <c:axId val="4911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59C1-42AA-A126-4ECBF9E876BC}"/>
            </c:ext>
          </c:extLst>
        </c:ser>
        <c:dLbls>
          <c:showLegendKey val="0"/>
          <c:showVal val="0"/>
          <c:showCatName val="0"/>
          <c:showSerName val="0"/>
          <c:showPercent val="0"/>
          <c:showBubbleSize val="0"/>
        </c:dLbls>
        <c:marker val="1"/>
        <c:smooth val="0"/>
        <c:axId val="49097728"/>
        <c:axId val="49116288"/>
      </c:lineChart>
      <c:dateAx>
        <c:axId val="49097728"/>
        <c:scaling>
          <c:orientation val="minMax"/>
        </c:scaling>
        <c:delete val="1"/>
        <c:axPos val="b"/>
        <c:numFmt formatCode="ge" sourceLinked="1"/>
        <c:majorTickMark val="none"/>
        <c:minorTickMark val="none"/>
        <c:tickLblPos val="none"/>
        <c:crossAx val="49116288"/>
        <c:crosses val="autoZero"/>
        <c:auto val="1"/>
        <c:lblOffset val="100"/>
        <c:baseTimeUnit val="years"/>
      </c:dateAx>
      <c:valAx>
        <c:axId val="491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61.49</c:v>
                </c:pt>
                <c:pt idx="1">
                  <c:v>57.46</c:v>
                </c:pt>
                <c:pt idx="2">
                  <c:v>55.93</c:v>
                </c:pt>
                <c:pt idx="3">
                  <c:v>57.63</c:v>
                </c:pt>
                <c:pt idx="4">
                  <c:v>62.11</c:v>
                </c:pt>
              </c:numCache>
            </c:numRef>
          </c:val>
          <c:extLst xmlns:c16r2="http://schemas.microsoft.com/office/drawing/2015/06/chart">
            <c:ext xmlns:c16="http://schemas.microsoft.com/office/drawing/2014/chart" uri="{C3380CC4-5D6E-409C-BE32-E72D297353CC}">
              <c16:uniqueId val="{00000000-D330-4F40-A88B-19675CF4CB39}"/>
            </c:ext>
          </c:extLst>
        </c:ser>
        <c:dLbls>
          <c:showLegendKey val="0"/>
          <c:showVal val="0"/>
          <c:showCatName val="0"/>
          <c:showSerName val="0"/>
          <c:showPercent val="0"/>
          <c:showBubbleSize val="0"/>
        </c:dLbls>
        <c:gapWidth val="150"/>
        <c:axId val="49646592"/>
        <c:axId val="4965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D330-4F40-A88B-19675CF4CB39}"/>
            </c:ext>
          </c:extLst>
        </c:ser>
        <c:dLbls>
          <c:showLegendKey val="0"/>
          <c:showVal val="0"/>
          <c:showCatName val="0"/>
          <c:showSerName val="0"/>
          <c:showPercent val="0"/>
          <c:showBubbleSize val="0"/>
        </c:dLbls>
        <c:marker val="1"/>
        <c:smooth val="0"/>
        <c:axId val="49646592"/>
        <c:axId val="49652864"/>
      </c:lineChart>
      <c:dateAx>
        <c:axId val="49646592"/>
        <c:scaling>
          <c:orientation val="minMax"/>
        </c:scaling>
        <c:delete val="1"/>
        <c:axPos val="b"/>
        <c:numFmt formatCode="ge" sourceLinked="1"/>
        <c:majorTickMark val="none"/>
        <c:minorTickMark val="none"/>
        <c:tickLblPos val="none"/>
        <c:crossAx val="49652864"/>
        <c:crosses val="autoZero"/>
        <c:auto val="1"/>
        <c:lblOffset val="100"/>
        <c:baseTimeUnit val="years"/>
      </c:dateAx>
      <c:valAx>
        <c:axId val="496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75.05</c:v>
                </c:pt>
                <c:pt idx="1">
                  <c:v>80.08</c:v>
                </c:pt>
                <c:pt idx="2">
                  <c:v>82.58</c:v>
                </c:pt>
                <c:pt idx="3">
                  <c:v>78.599999999999994</c:v>
                </c:pt>
                <c:pt idx="4">
                  <c:v>76.59</c:v>
                </c:pt>
              </c:numCache>
            </c:numRef>
          </c:val>
          <c:extLst xmlns:c16r2="http://schemas.microsoft.com/office/drawing/2015/06/chart">
            <c:ext xmlns:c16="http://schemas.microsoft.com/office/drawing/2014/chart" uri="{C3380CC4-5D6E-409C-BE32-E72D297353CC}">
              <c16:uniqueId val="{00000000-DAC1-4F79-9931-24644AABF443}"/>
            </c:ext>
          </c:extLst>
        </c:ser>
        <c:dLbls>
          <c:showLegendKey val="0"/>
          <c:showVal val="0"/>
          <c:showCatName val="0"/>
          <c:showSerName val="0"/>
          <c:showPercent val="0"/>
          <c:showBubbleSize val="0"/>
        </c:dLbls>
        <c:gapWidth val="150"/>
        <c:axId val="49700224"/>
        <c:axId val="4970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DAC1-4F79-9931-24644AABF443}"/>
            </c:ext>
          </c:extLst>
        </c:ser>
        <c:dLbls>
          <c:showLegendKey val="0"/>
          <c:showVal val="0"/>
          <c:showCatName val="0"/>
          <c:showSerName val="0"/>
          <c:showPercent val="0"/>
          <c:showBubbleSize val="0"/>
        </c:dLbls>
        <c:marker val="1"/>
        <c:smooth val="0"/>
        <c:axId val="49700224"/>
        <c:axId val="49702400"/>
      </c:lineChart>
      <c:dateAx>
        <c:axId val="49700224"/>
        <c:scaling>
          <c:orientation val="minMax"/>
        </c:scaling>
        <c:delete val="1"/>
        <c:axPos val="b"/>
        <c:numFmt formatCode="ge" sourceLinked="1"/>
        <c:majorTickMark val="none"/>
        <c:minorTickMark val="none"/>
        <c:tickLblPos val="none"/>
        <c:crossAx val="49702400"/>
        <c:crosses val="autoZero"/>
        <c:auto val="1"/>
        <c:lblOffset val="100"/>
        <c:baseTimeUnit val="years"/>
      </c:dateAx>
      <c:valAx>
        <c:axId val="497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108.03</c:v>
                </c:pt>
                <c:pt idx="1">
                  <c:v>108.51</c:v>
                </c:pt>
                <c:pt idx="2">
                  <c:v>113.11</c:v>
                </c:pt>
                <c:pt idx="3">
                  <c:v>115.92</c:v>
                </c:pt>
                <c:pt idx="4">
                  <c:v>97.36</c:v>
                </c:pt>
              </c:numCache>
            </c:numRef>
          </c:val>
          <c:extLst xmlns:c16r2="http://schemas.microsoft.com/office/drawing/2015/06/chart">
            <c:ext xmlns:c16="http://schemas.microsoft.com/office/drawing/2014/chart" uri="{C3380CC4-5D6E-409C-BE32-E72D297353CC}">
              <c16:uniqueId val="{00000000-3E94-4866-91FC-5657739093D9}"/>
            </c:ext>
          </c:extLst>
        </c:ser>
        <c:dLbls>
          <c:showLegendKey val="0"/>
          <c:showVal val="0"/>
          <c:showCatName val="0"/>
          <c:showSerName val="0"/>
          <c:showPercent val="0"/>
          <c:showBubbleSize val="0"/>
        </c:dLbls>
        <c:gapWidth val="150"/>
        <c:axId val="49151360"/>
        <c:axId val="8553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3E94-4866-91FC-5657739093D9}"/>
            </c:ext>
          </c:extLst>
        </c:ser>
        <c:dLbls>
          <c:showLegendKey val="0"/>
          <c:showVal val="0"/>
          <c:showCatName val="0"/>
          <c:showSerName val="0"/>
          <c:showPercent val="0"/>
          <c:showBubbleSize val="0"/>
        </c:dLbls>
        <c:marker val="1"/>
        <c:smooth val="0"/>
        <c:axId val="49151360"/>
        <c:axId val="85534208"/>
      </c:lineChart>
      <c:dateAx>
        <c:axId val="49151360"/>
        <c:scaling>
          <c:orientation val="minMax"/>
        </c:scaling>
        <c:delete val="1"/>
        <c:axPos val="b"/>
        <c:numFmt formatCode="ge" sourceLinked="1"/>
        <c:majorTickMark val="none"/>
        <c:minorTickMark val="none"/>
        <c:tickLblPos val="none"/>
        <c:crossAx val="85534208"/>
        <c:crosses val="autoZero"/>
        <c:auto val="1"/>
        <c:lblOffset val="100"/>
        <c:baseTimeUnit val="years"/>
      </c:dateAx>
      <c:valAx>
        <c:axId val="8553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1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20.72</c:v>
                </c:pt>
                <c:pt idx="1">
                  <c:v>31.61</c:v>
                </c:pt>
                <c:pt idx="2">
                  <c:v>33.03</c:v>
                </c:pt>
                <c:pt idx="3">
                  <c:v>33.33</c:v>
                </c:pt>
                <c:pt idx="4">
                  <c:v>33.33</c:v>
                </c:pt>
              </c:numCache>
            </c:numRef>
          </c:val>
          <c:extLst xmlns:c16r2="http://schemas.microsoft.com/office/drawing/2015/06/chart">
            <c:ext xmlns:c16="http://schemas.microsoft.com/office/drawing/2014/chart" uri="{C3380CC4-5D6E-409C-BE32-E72D297353CC}">
              <c16:uniqueId val="{00000000-BD12-455A-B668-4DCD0B82A783}"/>
            </c:ext>
          </c:extLst>
        </c:ser>
        <c:dLbls>
          <c:showLegendKey val="0"/>
          <c:showVal val="0"/>
          <c:showCatName val="0"/>
          <c:showSerName val="0"/>
          <c:showPercent val="0"/>
          <c:showBubbleSize val="0"/>
        </c:dLbls>
        <c:gapWidth val="150"/>
        <c:axId val="49299456"/>
        <c:axId val="493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BD12-455A-B668-4DCD0B82A783}"/>
            </c:ext>
          </c:extLst>
        </c:ser>
        <c:dLbls>
          <c:showLegendKey val="0"/>
          <c:showVal val="0"/>
          <c:showCatName val="0"/>
          <c:showSerName val="0"/>
          <c:showPercent val="0"/>
          <c:showBubbleSize val="0"/>
        </c:dLbls>
        <c:marker val="1"/>
        <c:smooth val="0"/>
        <c:axId val="49299456"/>
        <c:axId val="49301376"/>
      </c:lineChart>
      <c:dateAx>
        <c:axId val="49299456"/>
        <c:scaling>
          <c:orientation val="minMax"/>
        </c:scaling>
        <c:delete val="1"/>
        <c:axPos val="b"/>
        <c:numFmt formatCode="ge" sourceLinked="1"/>
        <c:majorTickMark val="none"/>
        <c:minorTickMark val="none"/>
        <c:tickLblPos val="none"/>
        <c:crossAx val="49301376"/>
        <c:crosses val="autoZero"/>
        <c:auto val="1"/>
        <c:lblOffset val="100"/>
        <c:baseTimeUnit val="years"/>
      </c:dateAx>
      <c:valAx>
        <c:axId val="493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c:v>
                </c:pt>
                <c:pt idx="1">
                  <c:v>6.95</c:v>
                </c:pt>
                <c:pt idx="2" formatCode="#,##0.00;&quot;△&quot;#,##0.00">
                  <c:v>0</c:v>
                </c:pt>
                <c:pt idx="3" formatCode="#,##0.00;&quot;△&quot;#,##0.00">
                  <c:v>0</c:v>
                </c:pt>
                <c:pt idx="4">
                  <c:v>22.15</c:v>
                </c:pt>
              </c:numCache>
            </c:numRef>
          </c:val>
          <c:extLst xmlns:c16r2="http://schemas.microsoft.com/office/drawing/2015/06/chart">
            <c:ext xmlns:c16="http://schemas.microsoft.com/office/drawing/2014/chart" uri="{C3380CC4-5D6E-409C-BE32-E72D297353CC}">
              <c16:uniqueId val="{00000000-108A-45FF-B2E7-AA4FE8F26ABE}"/>
            </c:ext>
          </c:extLst>
        </c:ser>
        <c:dLbls>
          <c:showLegendKey val="0"/>
          <c:showVal val="0"/>
          <c:showCatName val="0"/>
          <c:showSerName val="0"/>
          <c:showPercent val="0"/>
          <c:showBubbleSize val="0"/>
        </c:dLbls>
        <c:gapWidth val="150"/>
        <c:axId val="49414528"/>
        <c:axId val="4941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108A-45FF-B2E7-AA4FE8F26ABE}"/>
            </c:ext>
          </c:extLst>
        </c:ser>
        <c:dLbls>
          <c:showLegendKey val="0"/>
          <c:showVal val="0"/>
          <c:showCatName val="0"/>
          <c:showSerName val="0"/>
          <c:showPercent val="0"/>
          <c:showBubbleSize val="0"/>
        </c:dLbls>
        <c:marker val="1"/>
        <c:smooth val="0"/>
        <c:axId val="49414528"/>
        <c:axId val="49416448"/>
      </c:lineChart>
      <c:dateAx>
        <c:axId val="49414528"/>
        <c:scaling>
          <c:orientation val="minMax"/>
        </c:scaling>
        <c:delete val="1"/>
        <c:axPos val="b"/>
        <c:numFmt formatCode="ge" sourceLinked="1"/>
        <c:majorTickMark val="none"/>
        <c:minorTickMark val="none"/>
        <c:tickLblPos val="none"/>
        <c:crossAx val="49416448"/>
        <c:crosses val="autoZero"/>
        <c:auto val="1"/>
        <c:lblOffset val="100"/>
        <c:baseTimeUnit val="years"/>
      </c:dateAx>
      <c:valAx>
        <c:axId val="494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2A-46A9-A69E-0042EFF48B4F}"/>
            </c:ext>
          </c:extLst>
        </c:ser>
        <c:dLbls>
          <c:showLegendKey val="0"/>
          <c:showVal val="0"/>
          <c:showCatName val="0"/>
          <c:showSerName val="0"/>
          <c:showPercent val="0"/>
          <c:showBubbleSize val="0"/>
        </c:dLbls>
        <c:gapWidth val="150"/>
        <c:axId val="49449600"/>
        <c:axId val="4946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762A-46A9-A69E-0042EFF48B4F}"/>
            </c:ext>
          </c:extLst>
        </c:ser>
        <c:dLbls>
          <c:showLegendKey val="0"/>
          <c:showVal val="0"/>
          <c:showCatName val="0"/>
          <c:showSerName val="0"/>
          <c:showPercent val="0"/>
          <c:showBubbleSize val="0"/>
        </c:dLbls>
        <c:marker val="1"/>
        <c:smooth val="0"/>
        <c:axId val="49449600"/>
        <c:axId val="49464064"/>
      </c:lineChart>
      <c:dateAx>
        <c:axId val="49449600"/>
        <c:scaling>
          <c:orientation val="minMax"/>
        </c:scaling>
        <c:delete val="1"/>
        <c:axPos val="b"/>
        <c:numFmt formatCode="ge" sourceLinked="1"/>
        <c:majorTickMark val="none"/>
        <c:minorTickMark val="none"/>
        <c:tickLblPos val="none"/>
        <c:crossAx val="49464064"/>
        <c:crosses val="autoZero"/>
        <c:auto val="1"/>
        <c:lblOffset val="100"/>
        <c:baseTimeUnit val="years"/>
      </c:dateAx>
      <c:valAx>
        <c:axId val="4946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1952.78</c:v>
                </c:pt>
                <c:pt idx="1">
                  <c:v>1208.55</c:v>
                </c:pt>
                <c:pt idx="2">
                  <c:v>1025.8699999999999</c:v>
                </c:pt>
                <c:pt idx="3">
                  <c:v>846.08</c:v>
                </c:pt>
                <c:pt idx="4">
                  <c:v>553.69000000000005</c:v>
                </c:pt>
              </c:numCache>
            </c:numRef>
          </c:val>
          <c:extLst xmlns:c16r2="http://schemas.microsoft.com/office/drawing/2015/06/chart">
            <c:ext xmlns:c16="http://schemas.microsoft.com/office/drawing/2014/chart" uri="{C3380CC4-5D6E-409C-BE32-E72D297353CC}">
              <c16:uniqueId val="{00000000-EE4D-4E2E-A9AD-162514300C1E}"/>
            </c:ext>
          </c:extLst>
        </c:ser>
        <c:dLbls>
          <c:showLegendKey val="0"/>
          <c:showVal val="0"/>
          <c:showCatName val="0"/>
          <c:showSerName val="0"/>
          <c:showPercent val="0"/>
          <c:showBubbleSize val="0"/>
        </c:dLbls>
        <c:gapWidth val="150"/>
        <c:axId val="49753088"/>
        <c:axId val="4976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EE4D-4E2E-A9AD-162514300C1E}"/>
            </c:ext>
          </c:extLst>
        </c:ser>
        <c:dLbls>
          <c:showLegendKey val="0"/>
          <c:showVal val="0"/>
          <c:showCatName val="0"/>
          <c:showSerName val="0"/>
          <c:showPercent val="0"/>
          <c:showBubbleSize val="0"/>
        </c:dLbls>
        <c:marker val="1"/>
        <c:smooth val="0"/>
        <c:axId val="49753088"/>
        <c:axId val="49763456"/>
      </c:lineChart>
      <c:dateAx>
        <c:axId val="49753088"/>
        <c:scaling>
          <c:orientation val="minMax"/>
        </c:scaling>
        <c:delete val="1"/>
        <c:axPos val="b"/>
        <c:numFmt formatCode="ge" sourceLinked="1"/>
        <c:majorTickMark val="none"/>
        <c:minorTickMark val="none"/>
        <c:tickLblPos val="none"/>
        <c:crossAx val="49763456"/>
        <c:crosses val="autoZero"/>
        <c:auto val="1"/>
        <c:lblOffset val="100"/>
        <c:baseTimeUnit val="years"/>
      </c:dateAx>
      <c:valAx>
        <c:axId val="4976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7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134.19999999999999</c:v>
                </c:pt>
                <c:pt idx="1">
                  <c:v>142.28</c:v>
                </c:pt>
                <c:pt idx="2">
                  <c:v>148.99</c:v>
                </c:pt>
                <c:pt idx="3">
                  <c:v>174.95</c:v>
                </c:pt>
                <c:pt idx="4">
                  <c:v>192.06</c:v>
                </c:pt>
              </c:numCache>
            </c:numRef>
          </c:val>
          <c:extLst xmlns:c16r2="http://schemas.microsoft.com/office/drawing/2015/06/chart">
            <c:ext xmlns:c16="http://schemas.microsoft.com/office/drawing/2014/chart" uri="{C3380CC4-5D6E-409C-BE32-E72D297353CC}">
              <c16:uniqueId val="{00000000-0C05-4D13-87CA-9C9A91EE5B28}"/>
            </c:ext>
          </c:extLst>
        </c:ser>
        <c:dLbls>
          <c:showLegendKey val="0"/>
          <c:showVal val="0"/>
          <c:showCatName val="0"/>
          <c:showSerName val="0"/>
          <c:showPercent val="0"/>
          <c:showBubbleSize val="0"/>
        </c:dLbls>
        <c:gapWidth val="150"/>
        <c:axId val="49798528"/>
        <c:axId val="4980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0C05-4D13-87CA-9C9A91EE5B28}"/>
            </c:ext>
          </c:extLst>
        </c:ser>
        <c:dLbls>
          <c:showLegendKey val="0"/>
          <c:showVal val="0"/>
          <c:showCatName val="0"/>
          <c:showSerName val="0"/>
          <c:showPercent val="0"/>
          <c:showBubbleSize val="0"/>
        </c:dLbls>
        <c:marker val="1"/>
        <c:smooth val="0"/>
        <c:axId val="49798528"/>
        <c:axId val="49800704"/>
      </c:lineChart>
      <c:dateAx>
        <c:axId val="49798528"/>
        <c:scaling>
          <c:orientation val="minMax"/>
        </c:scaling>
        <c:delete val="1"/>
        <c:axPos val="b"/>
        <c:numFmt formatCode="ge" sourceLinked="1"/>
        <c:majorTickMark val="none"/>
        <c:minorTickMark val="none"/>
        <c:tickLblPos val="none"/>
        <c:crossAx val="49800704"/>
        <c:crosses val="autoZero"/>
        <c:auto val="1"/>
        <c:lblOffset val="100"/>
        <c:baseTimeUnit val="years"/>
      </c:dateAx>
      <c:valAx>
        <c:axId val="49800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7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90.84</c:v>
                </c:pt>
                <c:pt idx="1">
                  <c:v>96.58</c:v>
                </c:pt>
                <c:pt idx="2">
                  <c:v>112.78</c:v>
                </c:pt>
                <c:pt idx="3">
                  <c:v>111.24</c:v>
                </c:pt>
                <c:pt idx="4">
                  <c:v>95.7</c:v>
                </c:pt>
              </c:numCache>
            </c:numRef>
          </c:val>
          <c:extLst xmlns:c16r2="http://schemas.microsoft.com/office/drawing/2015/06/chart">
            <c:ext xmlns:c16="http://schemas.microsoft.com/office/drawing/2014/chart" uri="{C3380CC4-5D6E-409C-BE32-E72D297353CC}">
              <c16:uniqueId val="{00000000-E91A-4692-979B-3ADCFD725367}"/>
            </c:ext>
          </c:extLst>
        </c:ser>
        <c:dLbls>
          <c:showLegendKey val="0"/>
          <c:showVal val="0"/>
          <c:showCatName val="0"/>
          <c:showSerName val="0"/>
          <c:showPercent val="0"/>
          <c:showBubbleSize val="0"/>
        </c:dLbls>
        <c:gapWidth val="150"/>
        <c:axId val="49580288"/>
        <c:axId val="4958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E91A-4692-979B-3ADCFD725367}"/>
            </c:ext>
          </c:extLst>
        </c:ser>
        <c:dLbls>
          <c:showLegendKey val="0"/>
          <c:showVal val="0"/>
          <c:showCatName val="0"/>
          <c:showSerName val="0"/>
          <c:showPercent val="0"/>
          <c:showBubbleSize val="0"/>
        </c:dLbls>
        <c:marker val="1"/>
        <c:smooth val="0"/>
        <c:axId val="49580288"/>
        <c:axId val="49586560"/>
      </c:lineChart>
      <c:dateAx>
        <c:axId val="49580288"/>
        <c:scaling>
          <c:orientation val="minMax"/>
        </c:scaling>
        <c:delete val="1"/>
        <c:axPos val="b"/>
        <c:numFmt formatCode="ge" sourceLinked="1"/>
        <c:majorTickMark val="none"/>
        <c:minorTickMark val="none"/>
        <c:tickLblPos val="none"/>
        <c:crossAx val="49586560"/>
        <c:crosses val="autoZero"/>
        <c:auto val="1"/>
        <c:lblOffset val="100"/>
        <c:baseTimeUnit val="years"/>
      </c:dateAx>
      <c:valAx>
        <c:axId val="495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261.24</c:v>
                </c:pt>
                <c:pt idx="1">
                  <c:v>245.95</c:v>
                </c:pt>
                <c:pt idx="2">
                  <c:v>209.08</c:v>
                </c:pt>
                <c:pt idx="3">
                  <c:v>211.62</c:v>
                </c:pt>
                <c:pt idx="4">
                  <c:v>246.46</c:v>
                </c:pt>
              </c:numCache>
            </c:numRef>
          </c:val>
          <c:extLst xmlns:c16r2="http://schemas.microsoft.com/office/drawing/2015/06/chart">
            <c:ext xmlns:c16="http://schemas.microsoft.com/office/drawing/2014/chart" uri="{C3380CC4-5D6E-409C-BE32-E72D297353CC}">
              <c16:uniqueId val="{00000000-3FE6-41E1-90E4-2E396DAD7834}"/>
            </c:ext>
          </c:extLst>
        </c:ser>
        <c:dLbls>
          <c:showLegendKey val="0"/>
          <c:showVal val="0"/>
          <c:showCatName val="0"/>
          <c:showSerName val="0"/>
          <c:showPercent val="0"/>
          <c:showBubbleSize val="0"/>
        </c:dLbls>
        <c:gapWidth val="150"/>
        <c:axId val="49613440"/>
        <c:axId val="496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3FE6-41E1-90E4-2E396DAD7834}"/>
            </c:ext>
          </c:extLst>
        </c:ser>
        <c:dLbls>
          <c:showLegendKey val="0"/>
          <c:showVal val="0"/>
          <c:showCatName val="0"/>
          <c:showSerName val="0"/>
          <c:showPercent val="0"/>
          <c:showBubbleSize val="0"/>
        </c:dLbls>
        <c:marker val="1"/>
        <c:smooth val="0"/>
        <c:axId val="49613440"/>
        <c:axId val="49623808"/>
      </c:lineChart>
      <c:dateAx>
        <c:axId val="49613440"/>
        <c:scaling>
          <c:orientation val="minMax"/>
        </c:scaling>
        <c:delete val="1"/>
        <c:axPos val="b"/>
        <c:numFmt formatCode="ge" sourceLinked="1"/>
        <c:majorTickMark val="none"/>
        <c:minorTickMark val="none"/>
        <c:tickLblPos val="none"/>
        <c:crossAx val="49623808"/>
        <c:crosses val="autoZero"/>
        <c:auto val="1"/>
        <c:lblOffset val="100"/>
        <c:baseTimeUnit val="years"/>
      </c:dateAx>
      <c:valAx>
        <c:axId val="496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国見町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9342</v>
      </c>
      <c r="AM8" s="59"/>
      <c r="AN8" s="59"/>
      <c r="AO8" s="59"/>
      <c r="AP8" s="59"/>
      <c r="AQ8" s="59"/>
      <c r="AR8" s="59"/>
      <c r="AS8" s="59"/>
      <c r="AT8" s="50">
        <f>データ!$S$6</f>
        <v>37.950000000000003</v>
      </c>
      <c r="AU8" s="51"/>
      <c r="AV8" s="51"/>
      <c r="AW8" s="51"/>
      <c r="AX8" s="51"/>
      <c r="AY8" s="51"/>
      <c r="AZ8" s="51"/>
      <c r="BA8" s="51"/>
      <c r="BB8" s="52">
        <f>データ!$T$6</f>
        <v>246.17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78.95</v>
      </c>
      <c r="J10" s="51"/>
      <c r="K10" s="51"/>
      <c r="L10" s="51"/>
      <c r="M10" s="51"/>
      <c r="N10" s="51"/>
      <c r="O10" s="62"/>
      <c r="P10" s="52">
        <f>データ!$P$6</f>
        <v>98.65</v>
      </c>
      <c r="Q10" s="52"/>
      <c r="R10" s="52"/>
      <c r="S10" s="52"/>
      <c r="T10" s="52"/>
      <c r="U10" s="52"/>
      <c r="V10" s="52"/>
      <c r="W10" s="59">
        <f>データ!$Q$6</f>
        <v>4519</v>
      </c>
      <c r="X10" s="59"/>
      <c r="Y10" s="59"/>
      <c r="Z10" s="59"/>
      <c r="AA10" s="59"/>
      <c r="AB10" s="59"/>
      <c r="AC10" s="59"/>
      <c r="AD10" s="2"/>
      <c r="AE10" s="2"/>
      <c r="AF10" s="2"/>
      <c r="AG10" s="2"/>
      <c r="AH10" s="4"/>
      <c r="AI10" s="4"/>
      <c r="AJ10" s="4"/>
      <c r="AK10" s="4"/>
      <c r="AL10" s="59">
        <f>データ!$U$6</f>
        <v>9161</v>
      </c>
      <c r="AM10" s="59"/>
      <c r="AN10" s="59"/>
      <c r="AO10" s="59"/>
      <c r="AP10" s="59"/>
      <c r="AQ10" s="59"/>
      <c r="AR10" s="59"/>
      <c r="AS10" s="59"/>
      <c r="AT10" s="50">
        <f>データ!$V$6</f>
        <v>21.8</v>
      </c>
      <c r="AU10" s="51"/>
      <c r="AV10" s="51"/>
      <c r="AW10" s="51"/>
      <c r="AX10" s="51"/>
      <c r="AY10" s="51"/>
      <c r="AZ10" s="51"/>
      <c r="BA10" s="51"/>
      <c r="BB10" s="52">
        <f>データ!$W$6</f>
        <v>420.23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QQTeEekSkDh4PR31m4Mpw5H2GN+mmFoQmyGL9oOCSCl4KMKmcKIC23Fv/gWfv1imk1Fw6dk5SZWXO63QhcTrpg==" saltValue="t1/or81Xo/hXfRQqNZNz6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73032</v>
      </c>
      <c r="D6" s="33">
        <f t="shared" si="3"/>
        <v>46</v>
      </c>
      <c r="E6" s="33">
        <f t="shared" si="3"/>
        <v>1</v>
      </c>
      <c r="F6" s="33">
        <f t="shared" si="3"/>
        <v>0</v>
      </c>
      <c r="G6" s="33">
        <f t="shared" si="3"/>
        <v>1</v>
      </c>
      <c r="H6" s="33" t="str">
        <f t="shared" si="3"/>
        <v>福島県　国見町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78.95</v>
      </c>
      <c r="P6" s="34">
        <f t="shared" si="3"/>
        <v>98.65</v>
      </c>
      <c r="Q6" s="34">
        <f t="shared" si="3"/>
        <v>4519</v>
      </c>
      <c r="R6" s="34">
        <f t="shared" si="3"/>
        <v>9342</v>
      </c>
      <c r="S6" s="34">
        <f t="shared" si="3"/>
        <v>37.950000000000003</v>
      </c>
      <c r="T6" s="34">
        <f t="shared" si="3"/>
        <v>246.17</v>
      </c>
      <c r="U6" s="34">
        <f t="shared" si="3"/>
        <v>9161</v>
      </c>
      <c r="V6" s="34">
        <f t="shared" si="3"/>
        <v>21.8</v>
      </c>
      <c r="W6" s="34">
        <f t="shared" si="3"/>
        <v>420.23</v>
      </c>
      <c r="X6" s="35">
        <f>IF(X7="",NA(),X7)</f>
        <v>108.03</v>
      </c>
      <c r="Y6" s="35">
        <f t="shared" ref="Y6:AG6" si="4">IF(Y7="",NA(),Y7)</f>
        <v>108.51</v>
      </c>
      <c r="Z6" s="35">
        <f t="shared" si="4"/>
        <v>113.11</v>
      </c>
      <c r="AA6" s="35">
        <f t="shared" si="4"/>
        <v>115.92</v>
      </c>
      <c r="AB6" s="35">
        <f t="shared" si="4"/>
        <v>97.36</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1952.78</v>
      </c>
      <c r="AU6" s="35">
        <f t="shared" ref="AU6:BC6" si="6">IF(AU7="",NA(),AU7)</f>
        <v>1208.55</v>
      </c>
      <c r="AV6" s="35">
        <f t="shared" si="6"/>
        <v>1025.8699999999999</v>
      </c>
      <c r="AW6" s="35">
        <f t="shared" si="6"/>
        <v>846.08</v>
      </c>
      <c r="AX6" s="35">
        <f t="shared" si="6"/>
        <v>553.69000000000005</v>
      </c>
      <c r="AY6" s="35">
        <f t="shared" si="6"/>
        <v>1164.51</v>
      </c>
      <c r="AZ6" s="35">
        <f t="shared" si="6"/>
        <v>434.72</v>
      </c>
      <c r="BA6" s="35">
        <f t="shared" si="6"/>
        <v>416.14</v>
      </c>
      <c r="BB6" s="35">
        <f t="shared" si="6"/>
        <v>371.89</v>
      </c>
      <c r="BC6" s="35">
        <f t="shared" si="6"/>
        <v>293.23</v>
      </c>
      <c r="BD6" s="34" t="str">
        <f>IF(BD7="","",IF(BD7="-","【-】","【"&amp;SUBSTITUTE(TEXT(BD7,"#,##0.00"),"-","△")&amp;"】"))</f>
        <v>【264.34】</v>
      </c>
      <c r="BE6" s="35">
        <f>IF(BE7="",NA(),BE7)</f>
        <v>134.19999999999999</v>
      </c>
      <c r="BF6" s="35">
        <f t="shared" ref="BF6:BN6" si="7">IF(BF7="",NA(),BF7)</f>
        <v>142.28</v>
      </c>
      <c r="BG6" s="35">
        <f t="shared" si="7"/>
        <v>148.99</v>
      </c>
      <c r="BH6" s="35">
        <f t="shared" si="7"/>
        <v>174.95</v>
      </c>
      <c r="BI6" s="35">
        <f t="shared" si="7"/>
        <v>192.06</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90.84</v>
      </c>
      <c r="BQ6" s="35">
        <f t="shared" ref="BQ6:BY6" si="8">IF(BQ7="",NA(),BQ7)</f>
        <v>96.58</v>
      </c>
      <c r="BR6" s="35">
        <f t="shared" si="8"/>
        <v>112.78</v>
      </c>
      <c r="BS6" s="35">
        <f t="shared" si="8"/>
        <v>111.24</v>
      </c>
      <c r="BT6" s="35">
        <f t="shared" si="8"/>
        <v>95.7</v>
      </c>
      <c r="BU6" s="35">
        <f t="shared" si="8"/>
        <v>90.64</v>
      </c>
      <c r="BV6" s="35">
        <f t="shared" si="8"/>
        <v>93.66</v>
      </c>
      <c r="BW6" s="35">
        <f t="shared" si="8"/>
        <v>92.76</v>
      </c>
      <c r="BX6" s="35">
        <f t="shared" si="8"/>
        <v>93.28</v>
      </c>
      <c r="BY6" s="35">
        <f t="shared" si="8"/>
        <v>87.51</v>
      </c>
      <c r="BZ6" s="34" t="str">
        <f>IF(BZ7="","",IF(BZ7="-","【-】","【"&amp;SUBSTITUTE(TEXT(BZ7,"#,##0.00"),"-","△")&amp;"】"))</f>
        <v>【104.36】</v>
      </c>
      <c r="CA6" s="35">
        <f>IF(CA7="",NA(),CA7)</f>
        <v>261.24</v>
      </c>
      <c r="CB6" s="35">
        <f t="shared" ref="CB6:CJ6" si="9">IF(CB7="",NA(),CB7)</f>
        <v>245.95</v>
      </c>
      <c r="CC6" s="35">
        <f t="shared" si="9"/>
        <v>209.08</v>
      </c>
      <c r="CD6" s="35">
        <f t="shared" si="9"/>
        <v>211.62</v>
      </c>
      <c r="CE6" s="35">
        <f t="shared" si="9"/>
        <v>246.46</v>
      </c>
      <c r="CF6" s="35">
        <f t="shared" si="9"/>
        <v>213.52</v>
      </c>
      <c r="CG6" s="35">
        <f t="shared" si="9"/>
        <v>208.21</v>
      </c>
      <c r="CH6" s="35">
        <f t="shared" si="9"/>
        <v>208.67</v>
      </c>
      <c r="CI6" s="35">
        <f t="shared" si="9"/>
        <v>208.29</v>
      </c>
      <c r="CJ6" s="35">
        <f t="shared" si="9"/>
        <v>218.42</v>
      </c>
      <c r="CK6" s="34" t="str">
        <f>IF(CK7="","",IF(CK7="-","【-】","【"&amp;SUBSTITUTE(TEXT(CK7,"#,##0.00"),"-","△")&amp;"】"))</f>
        <v>【165.71】</v>
      </c>
      <c r="CL6" s="35">
        <f>IF(CL7="",NA(),CL7)</f>
        <v>61.49</v>
      </c>
      <c r="CM6" s="35">
        <f t="shared" ref="CM6:CU6" si="10">IF(CM7="",NA(),CM7)</f>
        <v>57.46</v>
      </c>
      <c r="CN6" s="35">
        <f t="shared" si="10"/>
        <v>55.93</v>
      </c>
      <c r="CO6" s="35">
        <f t="shared" si="10"/>
        <v>57.63</v>
      </c>
      <c r="CP6" s="35">
        <f t="shared" si="10"/>
        <v>62.11</v>
      </c>
      <c r="CQ6" s="35">
        <f t="shared" si="10"/>
        <v>49.77</v>
      </c>
      <c r="CR6" s="35">
        <f t="shared" si="10"/>
        <v>49.22</v>
      </c>
      <c r="CS6" s="35">
        <f t="shared" si="10"/>
        <v>49.08</v>
      </c>
      <c r="CT6" s="35">
        <f t="shared" si="10"/>
        <v>49.32</v>
      </c>
      <c r="CU6" s="35">
        <f t="shared" si="10"/>
        <v>50.24</v>
      </c>
      <c r="CV6" s="34" t="str">
        <f>IF(CV7="","",IF(CV7="-","【-】","【"&amp;SUBSTITUTE(TEXT(CV7,"#,##0.00"),"-","△")&amp;"】"))</f>
        <v>【60.41】</v>
      </c>
      <c r="CW6" s="35">
        <f>IF(CW7="",NA(),CW7)</f>
        <v>75.05</v>
      </c>
      <c r="CX6" s="35">
        <f t="shared" ref="CX6:DF6" si="11">IF(CX7="",NA(),CX7)</f>
        <v>80.08</v>
      </c>
      <c r="CY6" s="35">
        <f t="shared" si="11"/>
        <v>82.58</v>
      </c>
      <c r="CZ6" s="35">
        <f t="shared" si="11"/>
        <v>78.599999999999994</v>
      </c>
      <c r="DA6" s="35">
        <f t="shared" si="11"/>
        <v>76.59</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20.72</v>
      </c>
      <c r="DI6" s="35">
        <f t="shared" ref="DI6:DQ6" si="12">IF(DI7="",NA(),DI7)</f>
        <v>31.61</v>
      </c>
      <c r="DJ6" s="35">
        <f t="shared" si="12"/>
        <v>33.03</v>
      </c>
      <c r="DK6" s="35">
        <f t="shared" si="12"/>
        <v>33.33</v>
      </c>
      <c r="DL6" s="35">
        <f t="shared" si="12"/>
        <v>33.33</v>
      </c>
      <c r="DM6" s="35">
        <f t="shared" si="12"/>
        <v>36.43</v>
      </c>
      <c r="DN6" s="35">
        <f t="shared" si="12"/>
        <v>46.12</v>
      </c>
      <c r="DO6" s="35">
        <f t="shared" si="12"/>
        <v>47.44</v>
      </c>
      <c r="DP6" s="35">
        <f t="shared" si="12"/>
        <v>48.3</v>
      </c>
      <c r="DQ6" s="35">
        <f t="shared" si="12"/>
        <v>45.14</v>
      </c>
      <c r="DR6" s="34" t="str">
        <f>IF(DR7="","",IF(DR7="-","【-】","【"&amp;SUBSTITUTE(TEXT(DR7,"#,##0.00"),"-","△")&amp;"】"))</f>
        <v>【48.12】</v>
      </c>
      <c r="DS6" s="35">
        <f>IF(DS7="",NA(),DS7)</f>
        <v>9</v>
      </c>
      <c r="DT6" s="35">
        <f t="shared" ref="DT6:EB6" si="13">IF(DT7="",NA(),DT7)</f>
        <v>6.95</v>
      </c>
      <c r="DU6" s="34">
        <f t="shared" si="13"/>
        <v>0</v>
      </c>
      <c r="DV6" s="34">
        <f t="shared" si="13"/>
        <v>0</v>
      </c>
      <c r="DW6" s="35">
        <f t="shared" si="13"/>
        <v>22.15</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1.19</v>
      </c>
      <c r="EE6" s="35">
        <f t="shared" ref="EE6:EM6" si="14">IF(EE7="",NA(),EE7)</f>
        <v>3.13</v>
      </c>
      <c r="EF6" s="34">
        <f t="shared" si="14"/>
        <v>0</v>
      </c>
      <c r="EG6" s="34">
        <f t="shared" si="14"/>
        <v>0</v>
      </c>
      <c r="EH6" s="35">
        <f t="shared" si="14"/>
        <v>2.59</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73032</v>
      </c>
      <c r="D7" s="37">
        <v>46</v>
      </c>
      <c r="E7" s="37">
        <v>1</v>
      </c>
      <c r="F7" s="37">
        <v>0</v>
      </c>
      <c r="G7" s="37">
        <v>1</v>
      </c>
      <c r="H7" s="37" t="s">
        <v>105</v>
      </c>
      <c r="I7" s="37" t="s">
        <v>106</v>
      </c>
      <c r="J7" s="37" t="s">
        <v>107</v>
      </c>
      <c r="K7" s="37" t="s">
        <v>108</v>
      </c>
      <c r="L7" s="37" t="s">
        <v>109</v>
      </c>
      <c r="M7" s="37" t="s">
        <v>110</v>
      </c>
      <c r="N7" s="38" t="s">
        <v>111</v>
      </c>
      <c r="O7" s="38">
        <v>78.95</v>
      </c>
      <c r="P7" s="38">
        <v>98.65</v>
      </c>
      <c r="Q7" s="38">
        <v>4519</v>
      </c>
      <c r="R7" s="38">
        <v>9342</v>
      </c>
      <c r="S7" s="38">
        <v>37.950000000000003</v>
      </c>
      <c r="T7" s="38">
        <v>246.17</v>
      </c>
      <c r="U7" s="38">
        <v>9161</v>
      </c>
      <c r="V7" s="38">
        <v>21.8</v>
      </c>
      <c r="W7" s="38">
        <v>420.23</v>
      </c>
      <c r="X7" s="38">
        <v>108.03</v>
      </c>
      <c r="Y7" s="38">
        <v>108.51</v>
      </c>
      <c r="Z7" s="38">
        <v>113.11</v>
      </c>
      <c r="AA7" s="38">
        <v>115.92</v>
      </c>
      <c r="AB7" s="38">
        <v>97.36</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1952.78</v>
      </c>
      <c r="AU7" s="38">
        <v>1208.55</v>
      </c>
      <c r="AV7" s="38">
        <v>1025.8699999999999</v>
      </c>
      <c r="AW7" s="38">
        <v>846.08</v>
      </c>
      <c r="AX7" s="38">
        <v>553.69000000000005</v>
      </c>
      <c r="AY7" s="38">
        <v>1164.51</v>
      </c>
      <c r="AZ7" s="38">
        <v>434.72</v>
      </c>
      <c r="BA7" s="38">
        <v>416.14</v>
      </c>
      <c r="BB7" s="38">
        <v>371.89</v>
      </c>
      <c r="BC7" s="38">
        <v>293.23</v>
      </c>
      <c r="BD7" s="38">
        <v>264.33999999999997</v>
      </c>
      <c r="BE7" s="38">
        <v>134.19999999999999</v>
      </c>
      <c r="BF7" s="38">
        <v>142.28</v>
      </c>
      <c r="BG7" s="38">
        <v>148.99</v>
      </c>
      <c r="BH7" s="38">
        <v>174.95</v>
      </c>
      <c r="BI7" s="38">
        <v>192.06</v>
      </c>
      <c r="BJ7" s="38">
        <v>498.27</v>
      </c>
      <c r="BK7" s="38">
        <v>495.76</v>
      </c>
      <c r="BL7" s="38">
        <v>487.22</v>
      </c>
      <c r="BM7" s="38">
        <v>483.11</v>
      </c>
      <c r="BN7" s="38">
        <v>542.29999999999995</v>
      </c>
      <c r="BO7" s="38">
        <v>274.27</v>
      </c>
      <c r="BP7" s="38">
        <v>90.84</v>
      </c>
      <c r="BQ7" s="38">
        <v>96.58</v>
      </c>
      <c r="BR7" s="38">
        <v>112.78</v>
      </c>
      <c r="BS7" s="38">
        <v>111.24</v>
      </c>
      <c r="BT7" s="38">
        <v>95.7</v>
      </c>
      <c r="BU7" s="38">
        <v>90.64</v>
      </c>
      <c r="BV7" s="38">
        <v>93.66</v>
      </c>
      <c r="BW7" s="38">
        <v>92.76</v>
      </c>
      <c r="BX7" s="38">
        <v>93.28</v>
      </c>
      <c r="BY7" s="38">
        <v>87.51</v>
      </c>
      <c r="BZ7" s="38">
        <v>104.36</v>
      </c>
      <c r="CA7" s="38">
        <v>261.24</v>
      </c>
      <c r="CB7" s="38">
        <v>245.95</v>
      </c>
      <c r="CC7" s="38">
        <v>209.08</v>
      </c>
      <c r="CD7" s="38">
        <v>211.62</v>
      </c>
      <c r="CE7" s="38">
        <v>246.46</v>
      </c>
      <c r="CF7" s="38">
        <v>213.52</v>
      </c>
      <c r="CG7" s="38">
        <v>208.21</v>
      </c>
      <c r="CH7" s="38">
        <v>208.67</v>
      </c>
      <c r="CI7" s="38">
        <v>208.29</v>
      </c>
      <c r="CJ7" s="38">
        <v>218.42</v>
      </c>
      <c r="CK7" s="38">
        <v>165.71</v>
      </c>
      <c r="CL7" s="38">
        <v>61.49</v>
      </c>
      <c r="CM7" s="38">
        <v>57.46</v>
      </c>
      <c r="CN7" s="38">
        <v>55.93</v>
      </c>
      <c r="CO7" s="38">
        <v>57.63</v>
      </c>
      <c r="CP7" s="38">
        <v>62.11</v>
      </c>
      <c r="CQ7" s="38">
        <v>49.77</v>
      </c>
      <c r="CR7" s="38">
        <v>49.22</v>
      </c>
      <c r="CS7" s="38">
        <v>49.08</v>
      </c>
      <c r="CT7" s="38">
        <v>49.32</v>
      </c>
      <c r="CU7" s="38">
        <v>50.24</v>
      </c>
      <c r="CV7" s="38">
        <v>60.41</v>
      </c>
      <c r="CW7" s="38">
        <v>75.05</v>
      </c>
      <c r="CX7" s="38">
        <v>80.08</v>
      </c>
      <c r="CY7" s="38">
        <v>82.58</v>
      </c>
      <c r="CZ7" s="38">
        <v>78.599999999999994</v>
      </c>
      <c r="DA7" s="38">
        <v>76.59</v>
      </c>
      <c r="DB7" s="38">
        <v>79.98</v>
      </c>
      <c r="DC7" s="38">
        <v>79.48</v>
      </c>
      <c r="DD7" s="38">
        <v>79.3</v>
      </c>
      <c r="DE7" s="38">
        <v>79.34</v>
      </c>
      <c r="DF7" s="38">
        <v>78.650000000000006</v>
      </c>
      <c r="DG7" s="38">
        <v>89.93</v>
      </c>
      <c r="DH7" s="38">
        <v>20.72</v>
      </c>
      <c r="DI7" s="38">
        <v>31.61</v>
      </c>
      <c r="DJ7" s="38">
        <v>33.03</v>
      </c>
      <c r="DK7" s="38">
        <v>33.33</v>
      </c>
      <c r="DL7" s="38">
        <v>33.33</v>
      </c>
      <c r="DM7" s="38">
        <v>36.43</v>
      </c>
      <c r="DN7" s="38">
        <v>46.12</v>
      </c>
      <c r="DO7" s="38">
        <v>47.44</v>
      </c>
      <c r="DP7" s="38">
        <v>48.3</v>
      </c>
      <c r="DQ7" s="38">
        <v>45.14</v>
      </c>
      <c r="DR7" s="38">
        <v>48.12</v>
      </c>
      <c r="DS7" s="38">
        <v>9</v>
      </c>
      <c r="DT7" s="38">
        <v>6.95</v>
      </c>
      <c r="DU7" s="38">
        <v>0</v>
      </c>
      <c r="DV7" s="38">
        <v>0</v>
      </c>
      <c r="DW7" s="38">
        <v>22.15</v>
      </c>
      <c r="DX7" s="38">
        <v>8.7200000000000006</v>
      </c>
      <c r="DY7" s="38">
        <v>9.86</v>
      </c>
      <c r="DZ7" s="38">
        <v>11.16</v>
      </c>
      <c r="EA7" s="38">
        <v>12.43</v>
      </c>
      <c r="EB7" s="38">
        <v>13.58</v>
      </c>
      <c r="EC7" s="38">
        <v>15.89</v>
      </c>
      <c r="ED7" s="38">
        <v>1.19</v>
      </c>
      <c r="EE7" s="38">
        <v>3.13</v>
      </c>
      <c r="EF7" s="38">
        <v>0</v>
      </c>
      <c r="EG7" s="38">
        <v>0</v>
      </c>
      <c r="EH7" s="38">
        <v>2.59</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2019-01-30T00:12:11Z</cp:lastPrinted>
  <dcterms:created xsi:type="dcterms:W3CDTF">2018-12-03T08:27:17Z</dcterms:created>
  <dcterms:modified xsi:type="dcterms:W3CDTF">2019-01-31T01:45:27Z</dcterms:modified>
  <cp:category/>
</cp:coreProperties>
</file>