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1c 山浦\☆公営企業関係\H29\経営比較分析表\"/>
    </mc:Choice>
  </mc:AlternateContent>
  <workbookProtection workbookPassword="B319" lockStructure="1"/>
  <bookViews>
    <workbookView xWindow="0" yWindow="0" windowWidth="20490" windowHeight="754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P6" i="5"/>
  <c r="P10" i="4" s="1"/>
  <c r="O6" i="5"/>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I10" i="4"/>
  <c r="B10" i="4"/>
  <c r="BB8" i="4"/>
  <c r="AL8" i="4"/>
  <c r="W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<sst xmlns="http://schemas.openxmlformats.org/spreadsheetml/2006/main" count="232" uniqueCount="120">
  <si>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</si>
  <si>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</si>
  <si>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</si>
  <si>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</si>
  <si>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</si>
  <si>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</si>
  <si>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</si>
  <si>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</si>
  <si>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</si>
  <si>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</si>
  <si>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</si>
  <si>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</si>
  <si>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</si>
  <si>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</si>
  <si>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</si>
  <si>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</si>
  <si>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</si>
  <si>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</si>
  <si>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</si>
  <si>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</si>
  <si>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</si>
  <si>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</si>
  <si>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</si>
  <si>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</si>
  <si>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</si>
  <si>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</si>
  <si>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</si>
  <si>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</si>
  <si>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</si>
  <si>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</si>
  <si>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</si>
  <si>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</si>
  <si>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</si>
  <si>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</si>
  <si>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</si>
  <si>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</si>
  <si>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</si>
  <si>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</si>
  <si>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</si>
  <si>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</si>
  <si>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</si>
  <si>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</si>
  <si>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</si>
  <si>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</si>
  <si>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</si>
  <si>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</si>
  <si>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</si>
  <si>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</si>
  <si>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</si>
  <si>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</si>
  <si>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</si>
  <si>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</si>
  <si>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</si>
  <si>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</si>
  <si>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</si>
  <si>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</si>
  <si>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</si>
  <si>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</si>
  <si>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</si>
  <si>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</si>
  <si>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</si>
  <si>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</si>
  <si>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</si>
  <si>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</si>
  <si>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</si>
  <si>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</si>
  <si>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</si>
  <si>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</si>
  <si>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</si>
  <si>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</si>
  <si>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</si>
  <si>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</si>
  <si>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</si>
  <si>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</si>
  <si>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</si>
  <si>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</si>
  <si>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</si>
  <si>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</si>
  <si>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</si>
  <si>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</si>
  <si>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</si>
  <si>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</si>
  <si>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</si>
  <si>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</si>
  <si>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</si>
  <si>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</si>
  <si>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</si>
  <si>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</si>
  <si>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</si>
  <si>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</si>
  <si>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</si>
  <si>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</si>
  <si>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</si>
  <si>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</si>
  <si>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</si>
  <si>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</si>
  <si>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</si>
  <si>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</si>
  <si>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</si>
  <si>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</si>
  <si>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</si>
  <si>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</si>
  <si>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</si>
  <si>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</si>
  <si>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</si>
  <si>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福島市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</si>
  <si>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</si>
  <si>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</si>
  <si>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</si>
  <si>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</si>
  <si>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</si>
  <si>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</si>
  <si>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</si>
  <si>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</si>
  <si>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</si>
  <si>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</si>
  <si>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</si>
  <si>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【健全性】
　企業の損益の状況を示す①経常収支比率はH23の東日本大震災後、給水収益回復と経費縮減の取り組みにより、順調に回復しました。H27においては施設の処分により一時的に数値が低くなっていますが、H28においては、他団体平均と同程度の数値を確保できています。
　また、債務残高は新規借入額の抑制に努めた結果、④企業債残高対給水収益比率が示すとおり、他団体平均を下回る216.02％（年間給水収益の約2.2倍）まで縮減させ、これら数値が示す通り、一定の健全性は確保されていると判断しています。
　なお、短期支払能力を示す③の流動比率は他団体平均を下回っていますが、これは本市が料金水準を抑制するため、財源を最大限活用しながら事業に取り組んでいることから、他団体と比較して繰越財源が少ないことによるものです。
【効率性】
　配水量のほぼ全量をダムからの受水に依存しており、⑥の給水原価は、他団体と比較して高くなっています。
　東日本大震災以降、順調に伸びていた⑧有収率がH28に低下しましたので、今後の推移を見守りながら、効果的な漏水調査や、施設の延命化、適切な更新を実施し、更なる効率化を図る必要があります。</t>
    <rPh sb="58" eb="60">
      <t>ジュンチョウ</t>
    </rPh>
    <rPh sb="61" eb="63">
      <t>カイフク</t>
    </rPh>
    <rPh sb="84" eb="86">
      <t>イチジ</t>
    </rPh>
    <rPh sb="86" eb="87">
      <t>テキ</t>
    </rPh>
    <rPh sb="88" eb="90">
      <t>スウチ</t>
    </rPh>
    <rPh sb="91" eb="92">
      <t>ヒク</t>
    </rPh>
    <rPh sb="415" eb="421">
      <t>ヒガシニホンダイシンサイ</t>
    </rPh>
    <rPh sb="421" eb="423">
      <t>イコウ</t>
    </rPh>
    <rPh sb="424" eb="426">
      <t>ジュンチョウ</t>
    </rPh>
    <rPh sb="427" eb="428">
      <t>ノ</t>
    </rPh>
    <rPh sb="441" eb="443">
      <t>テイカ</t>
    </rPh>
    <rPh sb="450" eb="452">
      <t>コンゴ</t>
    </rPh>
    <rPh sb="453" eb="455">
      <t>スイイ</t>
    </rPh>
    <rPh sb="456" eb="458">
      <t>ミマモ</t>
    </rPh>
    <phoneticPr fontId="4"/>
  </si>
  <si>
    <t>　②の管路経年化率が示すとおり、法定耐用年数を超過している管路が22.06％となっており、現在の管路更新率では今後さらに増加して、将来は100年を超過する管路が出てくるなど、健全性を維持できない状況になると予想されます。
　このため、管路更新については、管路資産全体を見通した中で、H34までに更新率を1％まで引き上げる計画となっており、100年を超過する管路が存在しないこと及び経年化率を40～60％程度で推移させることを将来像として管路更新を行っていく予定です。。
　なお、③の管路更新率が平均より低くなっているのは、現在、市内中心部の更新が主となっており、管路更新に費用を要することから、布設替延長が伸びないためです。</t>
    <rPh sb="147" eb="149">
      <t>コウシン</t>
    </rPh>
    <rPh sb="149" eb="150">
      <t>リツ</t>
    </rPh>
    <rPh sb="204" eb="206">
      <t>スイイ</t>
    </rPh>
    <rPh sb="212" eb="215">
      <t>ショウライゾウ</t>
    </rPh>
    <rPh sb="218" eb="220">
      <t>カンロ</t>
    </rPh>
    <rPh sb="220" eb="222">
      <t>コウシン</t>
    </rPh>
    <rPh sb="223" eb="224">
      <t>オコナ</t>
    </rPh>
    <rPh sb="228" eb="230">
      <t>ヨテイ</t>
    </rPh>
    <rPh sb="247" eb="249">
      <t>ヘイキン</t>
    </rPh>
    <phoneticPr fontId="4"/>
  </si>
  <si>
    <t>　現在は一定の健全性を確保できていると判断していますが、自己水源からダム受水への水源の大きな転換により、多くの施設がH19以降遊休資産となっており、その処分が大きな課題となっています。
　長期的な健全性を維持するために、総務省の「経営戦略」策定の考え方に基づき、H27にアセットマネジメントの手法による投資計画及び10ヵ年の収支計画を作成し、管路の更新率 年1％達成（H34）を目標にした計画に基づき事業を推進しています。
　なお、今後更新事業の本格化により、計画的な借り入れを行っても、企業債残高対給水収益比率は現在の他団体平均以内となり、H37までは一定の健全性を確保できる見通しですが、今後も経年比較及び他団体との比較による分析を継続し、健全経営を基調に取り組んでまいります。</t>
    <rPh sb="28" eb="30">
      <t>ジコ</t>
    </rPh>
    <rPh sb="30" eb="32">
      <t>スイゲン</t>
    </rPh>
    <rPh sb="40" eb="42">
      <t>スイゲン</t>
    </rPh>
    <rPh sb="43" eb="44">
      <t>オオ</t>
    </rPh>
    <rPh sb="46" eb="48">
      <t>テンカン</t>
    </rPh>
    <rPh sb="230" eb="233">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</si>
</sst>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c:v>
                </c:pt>
                <c:pt idx="1">
                  <c:v>0.28999999999999998</c:v>
                </c:pt>
                <c:pt idx="2">
                  <c:v>0.16</c:v>
                </c:pt>
                <c:pt idx="3">
                  <c:v>0.28999999999999998</c:v>
                </c:pt>
                <c:pt idx="4">
                  <c:v>0.4</c:v>
                </c:pt>
              </c:numCache>
            </c:numRef>
          </c:val>
          <c:extLst xmlns:c16r2="http://schemas.microsoft.com/office/drawing/2015/06/chart">
            <c:ext xmlns:c16="http://schemas.microsoft.com/office/drawing/2014/chart" uri="{C3380CC4-5D6E-409C-BE32-E72D297353CC}">
              <c16:uniqueId val="{00000000-8311-4634-B60D-29A6EBC7F2BB}"/>
            </c:ext>
          </c:extLst>
        </c:ser>
        <c:dLbls>
          <c:showLegendKey val="0"/>
          <c:showVal val="0"/>
          <c:showCatName val="0"/>
          <c:showSerName val="0"/>
          <c:showPercent val="0"/>
          <c:showBubbleSize val="0"/>
        </c:dLbls>
        <c:gapWidth val="150"/>
        <c:axId val="135147272"/>
        <c:axId val="135151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extLst xmlns:c16r2="http://schemas.microsoft.com/office/drawing/2015/06/chart">
            <c:ext xmlns:c16="http://schemas.microsoft.com/office/drawing/2014/chart" uri="{C3380CC4-5D6E-409C-BE32-E72D297353CC}">
              <c16:uniqueId val="{00000001-8311-4634-B60D-29A6EBC7F2BB}"/>
            </c:ext>
          </c:extLst>
        </c:ser>
        <c:dLbls>
          <c:showLegendKey val="0"/>
          <c:showVal val="0"/>
          <c:showCatName val="0"/>
          <c:showSerName val="0"/>
          <c:showPercent val="0"/>
          <c:showBubbleSize val="0"/>
        </c:dLbls>
        <c:marker val="1"/>
        <c:smooth val="0"/>
        <c:axId val="135147272"/>
        <c:axId val="135151976"/>
      </c:lineChart>
      <c:dateAx>
        <c:axId val="135147272"/>
        <c:scaling>
          <c:orientation val="minMax"/>
        </c:scaling>
        <c:delete val="1"/>
        <c:axPos val="b"/>
        <c:numFmt formatCode="ge" sourceLinked="1"/>
        <c:majorTickMark val="none"/>
        <c:minorTickMark val="none"/>
        <c:tickLblPos val="none"/>
        <c:crossAx val="135151976"/>
        <c:crosses val="autoZero"/>
        <c:auto val="1"/>
        <c:lblOffset val="100"/>
        <c:baseTimeUnit val="years"/>
      </c:dateAx>
      <c:valAx>
        <c:axId val="135151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4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76.540000000000006</c:v>
                </c:pt>
                <c:pt idx="1">
                  <c:v>76.459999999999994</c:v>
                </c:pt>
                <c:pt idx="2">
                  <c:v>75.430000000000007</c:v>
                </c:pt>
                <c:pt idx="3">
                  <c:v>75.61</c:v>
                </c:pt>
                <c:pt idx="4">
                  <c:v>75.45</c:v>
                </c:pt>
              </c:numCache>
            </c:numRef>
          </c:val>
          <c:extLst xmlns:c16r2="http://schemas.microsoft.com/office/drawing/2015/06/chart">
            <c:ext xmlns:c16="http://schemas.microsoft.com/office/drawing/2014/chart" uri="{C3380CC4-5D6E-409C-BE32-E72D297353CC}">
              <c16:uniqueId val="{00000000-CE4C-47D8-9891-F4F2D879B7C4}"/>
            </c:ext>
          </c:extLst>
        </c:ser>
        <c:dLbls>
          <c:showLegendKey val="0"/>
          <c:showVal val="0"/>
          <c:showCatName val="0"/>
          <c:showSerName val="0"/>
          <c:showPercent val="0"/>
          <c:showBubbleSize val="0"/>
        </c:dLbls>
        <c:gapWidth val="150"/>
        <c:axId val="107589528"/>
        <c:axId val="107587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extLst xmlns:c16r2="http://schemas.microsoft.com/office/drawing/2015/06/chart">
            <c:ext xmlns:c16="http://schemas.microsoft.com/office/drawing/2014/chart" uri="{C3380CC4-5D6E-409C-BE32-E72D297353CC}">
              <c16:uniqueId val="{00000001-CE4C-47D8-9891-F4F2D879B7C4}"/>
            </c:ext>
          </c:extLst>
        </c:ser>
        <c:dLbls>
          <c:showLegendKey val="0"/>
          <c:showVal val="0"/>
          <c:showCatName val="0"/>
          <c:showSerName val="0"/>
          <c:showPercent val="0"/>
          <c:showBubbleSize val="0"/>
        </c:dLbls>
        <c:marker val="1"/>
        <c:smooth val="0"/>
        <c:axId val="107589528"/>
        <c:axId val="107587960"/>
      </c:lineChart>
      <c:dateAx>
        <c:axId val="107589528"/>
        <c:scaling>
          <c:orientation val="minMax"/>
        </c:scaling>
        <c:delete val="1"/>
        <c:axPos val="b"/>
        <c:numFmt formatCode="ge" sourceLinked="1"/>
        <c:majorTickMark val="none"/>
        <c:minorTickMark val="none"/>
        <c:tickLblPos val="none"/>
        <c:crossAx val="107587960"/>
        <c:crosses val="autoZero"/>
        <c:auto val="1"/>
        <c:lblOffset val="100"/>
        <c:baseTimeUnit val="years"/>
      </c:dateAx>
      <c:valAx>
        <c:axId val="107587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89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88.42</c:v>
                </c:pt>
                <c:pt idx="1">
                  <c:v>88.98</c:v>
                </c:pt>
                <c:pt idx="2">
                  <c:v>89.48</c:v>
                </c:pt>
                <c:pt idx="3">
                  <c:v>89.81</c:v>
                </c:pt>
                <c:pt idx="4">
                  <c:v>89.53</c:v>
                </c:pt>
              </c:numCache>
            </c:numRef>
          </c:val>
          <c:extLst xmlns:c16r2="http://schemas.microsoft.com/office/drawing/2015/06/chart">
            <c:ext xmlns:c16="http://schemas.microsoft.com/office/drawing/2014/chart" uri="{C3380CC4-5D6E-409C-BE32-E72D297353CC}">
              <c16:uniqueId val="{00000000-AA35-472E-808F-89D553BDA1C0}"/>
            </c:ext>
          </c:extLst>
        </c:ser>
        <c:dLbls>
          <c:showLegendKey val="0"/>
          <c:showVal val="0"/>
          <c:showCatName val="0"/>
          <c:showSerName val="0"/>
          <c:showPercent val="0"/>
          <c:showBubbleSize val="0"/>
        </c:dLbls>
        <c:gapWidth val="150"/>
        <c:axId val="107585608"/>
        <c:axId val="10758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extLst xmlns:c16r2="http://schemas.microsoft.com/office/drawing/2015/06/chart">
            <c:ext xmlns:c16="http://schemas.microsoft.com/office/drawing/2014/chart" uri="{C3380CC4-5D6E-409C-BE32-E72D297353CC}">
              <c16:uniqueId val="{00000001-AA35-472E-808F-89D553BDA1C0}"/>
            </c:ext>
          </c:extLst>
        </c:ser>
        <c:dLbls>
          <c:showLegendKey val="0"/>
          <c:showVal val="0"/>
          <c:showCatName val="0"/>
          <c:showSerName val="0"/>
          <c:showPercent val="0"/>
          <c:showBubbleSize val="0"/>
        </c:dLbls>
        <c:marker val="1"/>
        <c:smooth val="0"/>
        <c:axId val="107585608"/>
        <c:axId val="107586784"/>
      </c:lineChart>
      <c:dateAx>
        <c:axId val="107585608"/>
        <c:scaling>
          <c:orientation val="minMax"/>
        </c:scaling>
        <c:delete val="1"/>
        <c:axPos val="b"/>
        <c:numFmt formatCode="ge" sourceLinked="1"/>
        <c:majorTickMark val="none"/>
        <c:minorTickMark val="none"/>
        <c:tickLblPos val="none"/>
        <c:crossAx val="107586784"/>
        <c:crosses val="autoZero"/>
        <c:auto val="1"/>
        <c:lblOffset val="100"/>
        <c:baseTimeUnit val="years"/>
      </c:dateAx>
      <c:valAx>
        <c:axId val="10758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8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107.78</c:v>
                </c:pt>
                <c:pt idx="1">
                  <c:v>111.86</c:v>
                </c:pt>
                <c:pt idx="2">
                  <c:v>115.49</c:v>
                </c:pt>
                <c:pt idx="3">
                  <c:v>101.16</c:v>
                </c:pt>
                <c:pt idx="4">
                  <c:v>111.55</c:v>
                </c:pt>
              </c:numCache>
            </c:numRef>
          </c:val>
          <c:extLst xmlns:c16r2="http://schemas.microsoft.com/office/drawing/2015/06/chart">
            <c:ext xmlns:c16="http://schemas.microsoft.com/office/drawing/2014/chart" uri="{C3380CC4-5D6E-409C-BE32-E72D297353CC}">
              <c16:uniqueId val="{00000000-1641-4D44-A766-B633E9D635C1}"/>
            </c:ext>
          </c:extLst>
        </c:ser>
        <c:dLbls>
          <c:showLegendKey val="0"/>
          <c:showVal val="0"/>
          <c:showCatName val="0"/>
          <c:showSerName val="0"/>
          <c:showPercent val="0"/>
          <c:showBubbleSize val="0"/>
        </c:dLbls>
        <c:gapWidth val="150"/>
        <c:axId val="135153936"/>
        <c:axId val="13515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extLst xmlns:c16r2="http://schemas.microsoft.com/office/drawing/2015/06/chart">
            <c:ext xmlns:c16="http://schemas.microsoft.com/office/drawing/2014/chart" uri="{C3380CC4-5D6E-409C-BE32-E72D297353CC}">
              <c16:uniqueId val="{00000001-1641-4D44-A766-B633E9D635C1}"/>
            </c:ext>
          </c:extLst>
        </c:ser>
        <c:dLbls>
          <c:showLegendKey val="0"/>
          <c:showVal val="0"/>
          <c:showCatName val="0"/>
          <c:showSerName val="0"/>
          <c:showPercent val="0"/>
          <c:showBubbleSize val="0"/>
        </c:dLbls>
        <c:marker val="1"/>
        <c:smooth val="0"/>
        <c:axId val="135153936"/>
        <c:axId val="135152368"/>
      </c:lineChart>
      <c:dateAx>
        <c:axId val="135153936"/>
        <c:scaling>
          <c:orientation val="minMax"/>
        </c:scaling>
        <c:delete val="1"/>
        <c:axPos val="b"/>
        <c:numFmt formatCode="ge" sourceLinked="1"/>
        <c:majorTickMark val="none"/>
        <c:minorTickMark val="none"/>
        <c:tickLblPos val="none"/>
        <c:crossAx val="135152368"/>
        <c:crosses val="autoZero"/>
        <c:auto val="1"/>
        <c:lblOffset val="100"/>
        <c:baseTimeUnit val="years"/>
      </c:dateAx>
      <c:valAx>
        <c:axId val="135152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515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42.81</c:v>
                </c:pt>
                <c:pt idx="1">
                  <c:v>44.09</c:v>
                </c:pt>
                <c:pt idx="2">
                  <c:v>45.35</c:v>
                </c:pt>
                <c:pt idx="3">
                  <c:v>52.04</c:v>
                </c:pt>
                <c:pt idx="4">
                  <c:v>52.94</c:v>
                </c:pt>
              </c:numCache>
            </c:numRef>
          </c:val>
          <c:extLst xmlns:c16r2="http://schemas.microsoft.com/office/drawing/2015/06/chart">
            <c:ext xmlns:c16="http://schemas.microsoft.com/office/drawing/2014/chart" uri="{C3380CC4-5D6E-409C-BE32-E72D297353CC}">
              <c16:uniqueId val="{00000000-E579-434B-91E6-106B263F97C6}"/>
            </c:ext>
          </c:extLst>
        </c:ser>
        <c:dLbls>
          <c:showLegendKey val="0"/>
          <c:showVal val="0"/>
          <c:showCatName val="0"/>
          <c:showSerName val="0"/>
          <c:showPercent val="0"/>
          <c:showBubbleSize val="0"/>
        </c:dLbls>
        <c:gapWidth val="150"/>
        <c:axId val="135154328"/>
        <c:axId val="13514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extLst xmlns:c16r2="http://schemas.microsoft.com/office/drawing/2015/06/chart">
            <c:ext xmlns:c16="http://schemas.microsoft.com/office/drawing/2014/chart" uri="{C3380CC4-5D6E-409C-BE32-E72D297353CC}">
              <c16:uniqueId val="{00000001-E579-434B-91E6-106B263F97C6}"/>
            </c:ext>
          </c:extLst>
        </c:ser>
        <c:dLbls>
          <c:showLegendKey val="0"/>
          <c:showVal val="0"/>
          <c:showCatName val="0"/>
          <c:showSerName val="0"/>
          <c:showPercent val="0"/>
          <c:showBubbleSize val="0"/>
        </c:dLbls>
        <c:marker val="1"/>
        <c:smooth val="0"/>
        <c:axId val="135154328"/>
        <c:axId val="135148448"/>
      </c:lineChart>
      <c:dateAx>
        <c:axId val="135154328"/>
        <c:scaling>
          <c:orientation val="minMax"/>
        </c:scaling>
        <c:delete val="1"/>
        <c:axPos val="b"/>
        <c:numFmt formatCode="ge" sourceLinked="1"/>
        <c:majorTickMark val="none"/>
        <c:minorTickMark val="none"/>
        <c:tickLblPos val="none"/>
        <c:crossAx val="135148448"/>
        <c:crosses val="autoZero"/>
        <c:auto val="1"/>
        <c:lblOffset val="100"/>
        <c:baseTimeUnit val="years"/>
      </c:dateAx>
      <c:valAx>
        <c:axId val="13514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5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16.12</c:v>
                </c:pt>
                <c:pt idx="1">
                  <c:v>17.78</c:v>
                </c:pt>
                <c:pt idx="2">
                  <c:v>20.52</c:v>
                </c:pt>
                <c:pt idx="3">
                  <c:v>21.33</c:v>
                </c:pt>
                <c:pt idx="4">
                  <c:v>22.06</c:v>
                </c:pt>
              </c:numCache>
            </c:numRef>
          </c:val>
          <c:extLst xmlns:c16r2="http://schemas.microsoft.com/office/drawing/2015/06/chart">
            <c:ext xmlns:c16="http://schemas.microsoft.com/office/drawing/2014/chart" uri="{C3380CC4-5D6E-409C-BE32-E72D297353CC}">
              <c16:uniqueId val="{00000000-074C-48C2-9B0A-0BFCA131004D}"/>
            </c:ext>
          </c:extLst>
        </c:ser>
        <c:dLbls>
          <c:showLegendKey val="0"/>
          <c:showVal val="0"/>
          <c:showCatName val="0"/>
          <c:showSerName val="0"/>
          <c:showPercent val="0"/>
          <c:showBubbleSize val="0"/>
        </c:dLbls>
        <c:gapWidth val="150"/>
        <c:axId val="135038520"/>
        <c:axId val="13503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extLst xmlns:c16r2="http://schemas.microsoft.com/office/drawing/2015/06/chart">
            <c:ext xmlns:c16="http://schemas.microsoft.com/office/drawing/2014/chart" uri="{C3380CC4-5D6E-409C-BE32-E72D297353CC}">
              <c16:uniqueId val="{00000001-074C-48C2-9B0A-0BFCA131004D}"/>
            </c:ext>
          </c:extLst>
        </c:ser>
        <c:dLbls>
          <c:showLegendKey val="0"/>
          <c:showVal val="0"/>
          <c:showCatName val="0"/>
          <c:showSerName val="0"/>
          <c:showPercent val="0"/>
          <c:showBubbleSize val="0"/>
        </c:dLbls>
        <c:marker val="1"/>
        <c:smooth val="0"/>
        <c:axId val="135038520"/>
        <c:axId val="135039696"/>
      </c:lineChart>
      <c:dateAx>
        <c:axId val="135038520"/>
        <c:scaling>
          <c:orientation val="minMax"/>
        </c:scaling>
        <c:delete val="1"/>
        <c:axPos val="b"/>
        <c:numFmt formatCode="ge" sourceLinked="1"/>
        <c:majorTickMark val="none"/>
        <c:minorTickMark val="none"/>
        <c:tickLblPos val="none"/>
        <c:crossAx val="135039696"/>
        <c:crosses val="autoZero"/>
        <c:auto val="1"/>
        <c:lblOffset val="100"/>
        <c:baseTimeUnit val="years"/>
      </c:dateAx>
      <c:valAx>
        <c:axId val="13503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3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3F3-4503-B921-E1AF2D3583FD}"/>
            </c:ext>
          </c:extLst>
        </c:ser>
        <c:dLbls>
          <c:showLegendKey val="0"/>
          <c:showVal val="0"/>
          <c:showCatName val="0"/>
          <c:showSerName val="0"/>
          <c:showPercent val="0"/>
          <c:showBubbleSize val="0"/>
        </c:dLbls>
        <c:gapWidth val="150"/>
        <c:axId val="107402288"/>
        <c:axId val="107397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13F3-4503-B921-E1AF2D3583FD}"/>
            </c:ext>
          </c:extLst>
        </c:ser>
        <c:dLbls>
          <c:showLegendKey val="0"/>
          <c:showVal val="0"/>
          <c:showCatName val="0"/>
          <c:showSerName val="0"/>
          <c:showPercent val="0"/>
          <c:showBubbleSize val="0"/>
        </c:dLbls>
        <c:marker val="1"/>
        <c:smooth val="0"/>
        <c:axId val="107402288"/>
        <c:axId val="107397976"/>
      </c:lineChart>
      <c:dateAx>
        <c:axId val="107402288"/>
        <c:scaling>
          <c:orientation val="minMax"/>
        </c:scaling>
        <c:delete val="1"/>
        <c:axPos val="b"/>
        <c:numFmt formatCode="ge" sourceLinked="1"/>
        <c:majorTickMark val="none"/>
        <c:minorTickMark val="none"/>
        <c:tickLblPos val="none"/>
        <c:crossAx val="107397976"/>
        <c:crosses val="autoZero"/>
        <c:auto val="1"/>
        <c:lblOffset val="100"/>
        <c:baseTimeUnit val="years"/>
      </c:dateAx>
      <c:valAx>
        <c:axId val="107397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40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469.86</c:v>
                </c:pt>
                <c:pt idx="1">
                  <c:v>451.72</c:v>
                </c:pt>
                <c:pt idx="2">
                  <c:v>191.17</c:v>
                </c:pt>
                <c:pt idx="3">
                  <c:v>208.49</c:v>
                </c:pt>
                <c:pt idx="4">
                  <c:v>195.45</c:v>
                </c:pt>
              </c:numCache>
            </c:numRef>
          </c:val>
          <c:extLst xmlns:c16r2="http://schemas.microsoft.com/office/drawing/2015/06/chart">
            <c:ext xmlns:c16="http://schemas.microsoft.com/office/drawing/2014/chart" uri="{C3380CC4-5D6E-409C-BE32-E72D297353CC}">
              <c16:uniqueId val="{00000000-FAD8-4BBA-9A8F-F68A99A6D510}"/>
            </c:ext>
          </c:extLst>
        </c:ser>
        <c:dLbls>
          <c:showLegendKey val="0"/>
          <c:showVal val="0"/>
          <c:showCatName val="0"/>
          <c:showSerName val="0"/>
          <c:showPercent val="0"/>
          <c:showBubbleSize val="0"/>
        </c:dLbls>
        <c:gapWidth val="150"/>
        <c:axId val="107397192"/>
        <c:axId val="107403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extLst xmlns:c16r2="http://schemas.microsoft.com/office/drawing/2015/06/chart">
            <c:ext xmlns:c16="http://schemas.microsoft.com/office/drawing/2014/chart" uri="{C3380CC4-5D6E-409C-BE32-E72D297353CC}">
              <c16:uniqueId val="{00000001-FAD8-4BBA-9A8F-F68A99A6D510}"/>
            </c:ext>
          </c:extLst>
        </c:ser>
        <c:dLbls>
          <c:showLegendKey val="0"/>
          <c:showVal val="0"/>
          <c:showCatName val="0"/>
          <c:showSerName val="0"/>
          <c:showPercent val="0"/>
          <c:showBubbleSize val="0"/>
        </c:dLbls>
        <c:marker val="1"/>
        <c:smooth val="0"/>
        <c:axId val="107397192"/>
        <c:axId val="107403464"/>
      </c:lineChart>
      <c:dateAx>
        <c:axId val="107397192"/>
        <c:scaling>
          <c:orientation val="minMax"/>
        </c:scaling>
        <c:delete val="1"/>
        <c:axPos val="b"/>
        <c:numFmt formatCode="ge" sourceLinked="1"/>
        <c:majorTickMark val="none"/>
        <c:minorTickMark val="none"/>
        <c:tickLblPos val="none"/>
        <c:crossAx val="107403464"/>
        <c:crosses val="autoZero"/>
        <c:auto val="1"/>
        <c:lblOffset val="100"/>
        <c:baseTimeUnit val="years"/>
      </c:dateAx>
      <c:valAx>
        <c:axId val="107403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397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273.91000000000003</c:v>
                </c:pt>
                <c:pt idx="1">
                  <c:v>253.14</c:v>
                </c:pt>
                <c:pt idx="2">
                  <c:v>238.58</c:v>
                </c:pt>
                <c:pt idx="3">
                  <c:v>224.08</c:v>
                </c:pt>
                <c:pt idx="4">
                  <c:v>216.02</c:v>
                </c:pt>
              </c:numCache>
            </c:numRef>
          </c:val>
          <c:extLst xmlns:c16r2="http://schemas.microsoft.com/office/drawing/2015/06/chart">
            <c:ext xmlns:c16="http://schemas.microsoft.com/office/drawing/2014/chart" uri="{C3380CC4-5D6E-409C-BE32-E72D297353CC}">
              <c16:uniqueId val="{00000000-18F2-44BF-8C84-71467DB6921C}"/>
            </c:ext>
          </c:extLst>
        </c:ser>
        <c:dLbls>
          <c:showLegendKey val="0"/>
          <c:showVal val="0"/>
          <c:showCatName val="0"/>
          <c:showSerName val="0"/>
          <c:showPercent val="0"/>
          <c:showBubbleSize val="0"/>
        </c:dLbls>
        <c:gapWidth val="150"/>
        <c:axId val="107399152"/>
        <c:axId val="10740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extLst xmlns:c16r2="http://schemas.microsoft.com/office/drawing/2015/06/chart">
            <c:ext xmlns:c16="http://schemas.microsoft.com/office/drawing/2014/chart" uri="{C3380CC4-5D6E-409C-BE32-E72D297353CC}">
              <c16:uniqueId val="{00000001-18F2-44BF-8C84-71467DB6921C}"/>
            </c:ext>
          </c:extLst>
        </c:ser>
        <c:dLbls>
          <c:showLegendKey val="0"/>
          <c:showVal val="0"/>
          <c:showCatName val="0"/>
          <c:showSerName val="0"/>
          <c:showPercent val="0"/>
          <c:showBubbleSize val="0"/>
        </c:dLbls>
        <c:marker val="1"/>
        <c:smooth val="0"/>
        <c:axId val="107399152"/>
        <c:axId val="107404248"/>
      </c:lineChart>
      <c:dateAx>
        <c:axId val="107399152"/>
        <c:scaling>
          <c:orientation val="minMax"/>
        </c:scaling>
        <c:delete val="1"/>
        <c:axPos val="b"/>
        <c:numFmt formatCode="ge" sourceLinked="1"/>
        <c:majorTickMark val="none"/>
        <c:minorTickMark val="none"/>
        <c:tickLblPos val="none"/>
        <c:crossAx val="107404248"/>
        <c:crosses val="autoZero"/>
        <c:auto val="1"/>
        <c:lblOffset val="100"/>
        <c:baseTimeUnit val="years"/>
      </c:dateAx>
      <c:valAx>
        <c:axId val="107404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39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102.32</c:v>
                </c:pt>
                <c:pt idx="1">
                  <c:v>103.89</c:v>
                </c:pt>
                <c:pt idx="2">
                  <c:v>109.36</c:v>
                </c:pt>
                <c:pt idx="3">
                  <c:v>95.24</c:v>
                </c:pt>
                <c:pt idx="4">
                  <c:v>104.95</c:v>
                </c:pt>
              </c:numCache>
            </c:numRef>
          </c:val>
          <c:extLst xmlns:c16r2="http://schemas.microsoft.com/office/drawing/2015/06/chart">
            <c:ext xmlns:c16="http://schemas.microsoft.com/office/drawing/2014/chart" uri="{C3380CC4-5D6E-409C-BE32-E72D297353CC}">
              <c16:uniqueId val="{00000000-AD67-4FB2-BAC2-0BB282152D67}"/>
            </c:ext>
          </c:extLst>
        </c:ser>
        <c:dLbls>
          <c:showLegendKey val="0"/>
          <c:showVal val="0"/>
          <c:showCatName val="0"/>
          <c:showSerName val="0"/>
          <c:showPercent val="0"/>
          <c:showBubbleSize val="0"/>
        </c:dLbls>
        <c:gapWidth val="150"/>
        <c:axId val="107404640"/>
        <c:axId val="10739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extLst xmlns:c16r2="http://schemas.microsoft.com/office/drawing/2015/06/chart">
            <c:ext xmlns:c16="http://schemas.microsoft.com/office/drawing/2014/chart" uri="{C3380CC4-5D6E-409C-BE32-E72D297353CC}">
              <c16:uniqueId val="{00000001-AD67-4FB2-BAC2-0BB282152D67}"/>
            </c:ext>
          </c:extLst>
        </c:ser>
        <c:dLbls>
          <c:showLegendKey val="0"/>
          <c:showVal val="0"/>
          <c:showCatName val="0"/>
          <c:showSerName val="0"/>
          <c:showPercent val="0"/>
          <c:showBubbleSize val="0"/>
        </c:dLbls>
        <c:marker val="1"/>
        <c:smooth val="0"/>
        <c:axId val="107404640"/>
        <c:axId val="107398368"/>
      </c:lineChart>
      <c:dateAx>
        <c:axId val="107404640"/>
        <c:scaling>
          <c:orientation val="minMax"/>
        </c:scaling>
        <c:delete val="1"/>
        <c:axPos val="b"/>
        <c:numFmt formatCode="ge" sourceLinked="1"/>
        <c:majorTickMark val="none"/>
        <c:minorTickMark val="none"/>
        <c:tickLblPos val="none"/>
        <c:crossAx val="107398368"/>
        <c:crosses val="autoZero"/>
        <c:auto val="1"/>
        <c:lblOffset val="100"/>
        <c:baseTimeUnit val="years"/>
      </c:dateAx>
      <c:valAx>
        <c:axId val="10739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0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234.16</c:v>
                </c:pt>
                <c:pt idx="1">
                  <c:v>230.94</c:v>
                </c:pt>
                <c:pt idx="2">
                  <c:v>220.68</c:v>
                </c:pt>
                <c:pt idx="3">
                  <c:v>253.73</c:v>
                </c:pt>
                <c:pt idx="4">
                  <c:v>223.67</c:v>
                </c:pt>
              </c:numCache>
            </c:numRef>
          </c:val>
          <c:extLst xmlns:c16r2="http://schemas.microsoft.com/office/drawing/2015/06/chart">
            <c:ext xmlns:c16="http://schemas.microsoft.com/office/drawing/2014/chart" uri="{C3380CC4-5D6E-409C-BE32-E72D297353CC}">
              <c16:uniqueId val="{00000000-EE2A-4F63-B1EF-B22FAD110BB8}"/>
            </c:ext>
          </c:extLst>
        </c:ser>
        <c:dLbls>
          <c:showLegendKey val="0"/>
          <c:showVal val="0"/>
          <c:showCatName val="0"/>
          <c:showSerName val="0"/>
          <c:showPercent val="0"/>
          <c:showBubbleSize val="0"/>
        </c:dLbls>
        <c:gapWidth val="150"/>
        <c:axId val="107400720"/>
        <c:axId val="10740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extLst xmlns:c16r2="http://schemas.microsoft.com/office/drawing/2015/06/chart">
            <c:ext xmlns:c16="http://schemas.microsoft.com/office/drawing/2014/chart" uri="{C3380CC4-5D6E-409C-BE32-E72D297353CC}">
              <c16:uniqueId val="{00000001-EE2A-4F63-B1EF-B22FAD110BB8}"/>
            </c:ext>
          </c:extLst>
        </c:ser>
        <c:dLbls>
          <c:showLegendKey val="0"/>
          <c:showVal val="0"/>
          <c:showCatName val="0"/>
          <c:showSerName val="0"/>
          <c:showPercent val="0"/>
          <c:showBubbleSize val="0"/>
        </c:dLbls>
        <c:marker val="1"/>
        <c:smooth val="0"/>
        <c:axId val="107400720"/>
        <c:axId val="107401504"/>
      </c:lineChart>
      <c:dateAx>
        <c:axId val="107400720"/>
        <c:scaling>
          <c:orientation val="minMax"/>
        </c:scaling>
        <c:delete val="1"/>
        <c:axPos val="b"/>
        <c:numFmt formatCode="ge" sourceLinked="1"/>
        <c:majorTickMark val="none"/>
        <c:minorTickMark val="none"/>
        <c:tickLblPos val="none"/>
        <c:crossAx val="107401504"/>
        <c:crosses val="autoZero"/>
        <c:auto val="1"/>
        <c:lblOffset val="100"/>
        <c:baseTimeUnit val="years"/>
      </c:dateAx>
      <c:valAx>
        <c:axId val="10740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0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32" zoomScale="90" zoomScaleNormal="90" workbookViewId="0">
      <selection activeCell="CC68" sqref="CC6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福島県　福島市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A2</v>
      </c>
      <c r="X8" s="59"/>
      <c r="Y8" s="59"/>
      <c r="Z8" s="59"/>
      <c r="AA8" s="59"/>
      <c r="AB8" s="59"/>
      <c r="AC8" s="59"/>
      <c r="AD8" s="60" t="s">
        <v>116</v>
      </c>
      <c r="AE8" s="60"/>
      <c r="AF8" s="60"/>
      <c r="AG8" s="60"/>
      <c r="AH8" s="60"/>
      <c r="AI8" s="60"/>
      <c r="AJ8" s="60"/>
      <c r="AK8" s="5"/>
      <c r="AL8" s="61">
        <f>データ!$R$6</f>
        <v>283493</v>
      </c>
      <c r="AM8" s="61"/>
      <c r="AN8" s="61"/>
      <c r="AO8" s="61"/>
      <c r="AP8" s="61"/>
      <c r="AQ8" s="61"/>
      <c r="AR8" s="61"/>
      <c r="AS8" s="61"/>
      <c r="AT8" s="51">
        <f>データ!$S$6</f>
        <v>767.72</v>
      </c>
      <c r="AU8" s="52"/>
      <c r="AV8" s="52"/>
      <c r="AW8" s="52"/>
      <c r="AX8" s="52"/>
      <c r="AY8" s="52"/>
      <c r="AZ8" s="52"/>
      <c r="BA8" s="52"/>
      <c r="BB8" s="53">
        <f>データ!$T$6</f>
        <v>369.27</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64.16</v>
      </c>
      <c r="J10" s="52"/>
      <c r="K10" s="52"/>
      <c r="L10" s="52"/>
      <c r="M10" s="52"/>
      <c r="N10" s="52"/>
      <c r="O10" s="64"/>
      <c r="P10" s="53">
        <f>データ!$P$6</f>
        <v>97.62</v>
      </c>
      <c r="Q10" s="53"/>
      <c r="R10" s="53"/>
      <c r="S10" s="53"/>
      <c r="T10" s="53"/>
      <c r="U10" s="53"/>
      <c r="V10" s="53"/>
      <c r="W10" s="61">
        <f>データ!$Q$6</f>
        <v>3650</v>
      </c>
      <c r="X10" s="61"/>
      <c r="Y10" s="61"/>
      <c r="Z10" s="61"/>
      <c r="AA10" s="61"/>
      <c r="AB10" s="61"/>
      <c r="AC10" s="61"/>
      <c r="AD10" s="2"/>
      <c r="AE10" s="2"/>
      <c r="AF10" s="2"/>
      <c r="AG10" s="2"/>
      <c r="AH10" s="5"/>
      <c r="AI10" s="5"/>
      <c r="AJ10" s="5"/>
      <c r="AK10" s="5"/>
      <c r="AL10" s="61">
        <f>データ!$U$6</f>
        <v>283654</v>
      </c>
      <c r="AM10" s="61"/>
      <c r="AN10" s="61"/>
      <c r="AO10" s="61"/>
      <c r="AP10" s="61"/>
      <c r="AQ10" s="61"/>
      <c r="AR10" s="61"/>
      <c r="AS10" s="61"/>
      <c r="AT10" s="51">
        <f>データ!$V$6</f>
        <v>273.39999999999998</v>
      </c>
      <c r="AU10" s="52"/>
      <c r="AV10" s="52"/>
      <c r="AW10" s="52"/>
      <c r="AX10" s="52"/>
      <c r="AY10" s="52"/>
      <c r="AZ10" s="52"/>
      <c r="BA10" s="52"/>
      <c r="BB10" s="53">
        <f>データ!$W$6</f>
        <v>1037.51</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72010</v>
      </c>
      <c r="D6" s="34">
        <f t="shared" si="3"/>
        <v>46</v>
      </c>
      <c r="E6" s="34">
        <f t="shared" si="3"/>
        <v>1</v>
      </c>
      <c r="F6" s="34">
        <f t="shared" si="3"/>
        <v>0</v>
      </c>
      <c r="G6" s="34">
        <f t="shared" si="3"/>
        <v>1</v>
      </c>
      <c r="H6" s="34" t="str">
        <f t="shared" si="3"/>
        <v>福島県　福島市</v>
      </c>
      <c r="I6" s="34" t="str">
        <f t="shared" si="3"/>
        <v>法適用</v>
      </c>
      <c r="J6" s="34" t="str">
        <f t="shared" si="3"/>
        <v>水道事業</v>
      </c>
      <c r="K6" s="34" t="str">
        <f t="shared" si="3"/>
        <v>末端給水事業</v>
      </c>
      <c r="L6" s="34" t="str">
        <f t="shared" si="3"/>
        <v>A2</v>
      </c>
      <c r="M6" s="34">
        <f t="shared" si="3"/>
        <v>0</v>
      </c>
      <c r="N6" s="35" t="str">
        <f t="shared" si="3"/>
        <v>-</v>
      </c>
      <c r="O6" s="35">
        <f t="shared" si="3"/>
        <v>64.16</v>
      </c>
      <c r="P6" s="35">
        <f t="shared" si="3"/>
        <v>97.62</v>
      </c>
      <c r="Q6" s="35">
        <f t="shared" si="3"/>
        <v>3650</v>
      </c>
      <c r="R6" s="35">
        <f t="shared" si="3"/>
        <v>283493</v>
      </c>
      <c r="S6" s="35">
        <f t="shared" si="3"/>
        <v>767.72</v>
      </c>
      <c r="T6" s="35">
        <f t="shared" si="3"/>
        <v>369.27</v>
      </c>
      <c r="U6" s="35">
        <f t="shared" si="3"/>
        <v>283654</v>
      </c>
      <c r="V6" s="35">
        <f t="shared" si="3"/>
        <v>273.39999999999998</v>
      </c>
      <c r="W6" s="35">
        <f t="shared" si="3"/>
        <v>1037.51</v>
      </c>
      <c r="X6" s="36">
        <f>IF(X7="",NA(),X7)</f>
        <v>107.78</v>
      </c>
      <c r="Y6" s="36">
        <f t="shared" ref="Y6:AG6" si="4">IF(Y7="",NA(),Y7)</f>
        <v>111.86</v>
      </c>
      <c r="Z6" s="36">
        <f t="shared" si="4"/>
        <v>115.49</v>
      </c>
      <c r="AA6" s="36">
        <f t="shared" si="4"/>
        <v>101.16</v>
      </c>
      <c r="AB6" s="36">
        <f t="shared" si="4"/>
        <v>111.55</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469.86</v>
      </c>
      <c r="AU6" s="36">
        <f t="shared" ref="AU6:BC6" si="6">IF(AU7="",NA(),AU7)</f>
        <v>451.72</v>
      </c>
      <c r="AV6" s="36">
        <f t="shared" si="6"/>
        <v>191.17</v>
      </c>
      <c r="AW6" s="36">
        <f t="shared" si="6"/>
        <v>208.49</v>
      </c>
      <c r="AX6" s="36">
        <f t="shared" si="6"/>
        <v>195.45</v>
      </c>
      <c r="AY6" s="36">
        <f t="shared" si="6"/>
        <v>590.46</v>
      </c>
      <c r="AZ6" s="36">
        <f t="shared" si="6"/>
        <v>628.34</v>
      </c>
      <c r="BA6" s="36">
        <f t="shared" si="6"/>
        <v>289.8</v>
      </c>
      <c r="BB6" s="36">
        <f t="shared" si="6"/>
        <v>299.44</v>
      </c>
      <c r="BC6" s="36">
        <f t="shared" si="6"/>
        <v>311.99</v>
      </c>
      <c r="BD6" s="35" t="str">
        <f>IF(BD7="","",IF(BD7="-","【-】","【"&amp;SUBSTITUTE(TEXT(BD7,"#,##0.00"),"-","△")&amp;"】"))</f>
        <v>【262.87】</v>
      </c>
      <c r="BE6" s="36">
        <f>IF(BE7="",NA(),BE7)</f>
        <v>273.91000000000003</v>
      </c>
      <c r="BF6" s="36">
        <f t="shared" ref="BF6:BN6" si="7">IF(BF7="",NA(),BF7)</f>
        <v>253.14</v>
      </c>
      <c r="BG6" s="36">
        <f t="shared" si="7"/>
        <v>238.58</v>
      </c>
      <c r="BH6" s="36">
        <f t="shared" si="7"/>
        <v>224.08</v>
      </c>
      <c r="BI6" s="36">
        <f t="shared" si="7"/>
        <v>216.02</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102.32</v>
      </c>
      <c r="BQ6" s="36">
        <f t="shared" ref="BQ6:BY6" si="8">IF(BQ7="",NA(),BQ7)</f>
        <v>103.89</v>
      </c>
      <c r="BR6" s="36">
        <f t="shared" si="8"/>
        <v>109.36</v>
      </c>
      <c r="BS6" s="36">
        <f t="shared" si="8"/>
        <v>95.24</v>
      </c>
      <c r="BT6" s="36">
        <f t="shared" si="8"/>
        <v>104.95</v>
      </c>
      <c r="BU6" s="36">
        <f t="shared" si="8"/>
        <v>99.91</v>
      </c>
      <c r="BV6" s="36">
        <f t="shared" si="8"/>
        <v>99.89</v>
      </c>
      <c r="BW6" s="36">
        <f t="shared" si="8"/>
        <v>107.05</v>
      </c>
      <c r="BX6" s="36">
        <f t="shared" si="8"/>
        <v>106.4</v>
      </c>
      <c r="BY6" s="36">
        <f t="shared" si="8"/>
        <v>107.61</v>
      </c>
      <c r="BZ6" s="35" t="str">
        <f>IF(BZ7="","",IF(BZ7="-","【-】","【"&amp;SUBSTITUTE(TEXT(BZ7,"#,##0.00"),"-","△")&amp;"】"))</f>
        <v>【105.59】</v>
      </c>
      <c r="CA6" s="36">
        <f>IF(CA7="",NA(),CA7)</f>
        <v>234.16</v>
      </c>
      <c r="CB6" s="36">
        <f t="shared" ref="CB6:CJ6" si="9">IF(CB7="",NA(),CB7)</f>
        <v>230.94</v>
      </c>
      <c r="CC6" s="36">
        <f t="shared" si="9"/>
        <v>220.68</v>
      </c>
      <c r="CD6" s="36">
        <f t="shared" si="9"/>
        <v>253.73</v>
      </c>
      <c r="CE6" s="36">
        <f t="shared" si="9"/>
        <v>223.67</v>
      </c>
      <c r="CF6" s="36">
        <f t="shared" si="9"/>
        <v>164.25</v>
      </c>
      <c r="CG6" s="36">
        <f t="shared" si="9"/>
        <v>165.34</v>
      </c>
      <c r="CH6" s="36">
        <f t="shared" si="9"/>
        <v>155.09</v>
      </c>
      <c r="CI6" s="36">
        <f t="shared" si="9"/>
        <v>156.29</v>
      </c>
      <c r="CJ6" s="36">
        <f t="shared" si="9"/>
        <v>155.69</v>
      </c>
      <c r="CK6" s="35" t="str">
        <f>IF(CK7="","",IF(CK7="-","【-】","【"&amp;SUBSTITUTE(TEXT(CK7,"#,##0.00"),"-","△")&amp;"】"))</f>
        <v>【163.27】</v>
      </c>
      <c r="CL6" s="36">
        <f>IF(CL7="",NA(),CL7)</f>
        <v>76.540000000000006</v>
      </c>
      <c r="CM6" s="36">
        <f t="shared" ref="CM6:CU6" si="10">IF(CM7="",NA(),CM7)</f>
        <v>76.459999999999994</v>
      </c>
      <c r="CN6" s="36">
        <f t="shared" si="10"/>
        <v>75.430000000000007</v>
      </c>
      <c r="CO6" s="36">
        <f t="shared" si="10"/>
        <v>75.61</v>
      </c>
      <c r="CP6" s="36">
        <f t="shared" si="10"/>
        <v>75.45</v>
      </c>
      <c r="CQ6" s="36">
        <f t="shared" si="10"/>
        <v>62.71</v>
      </c>
      <c r="CR6" s="36">
        <f t="shared" si="10"/>
        <v>62.15</v>
      </c>
      <c r="CS6" s="36">
        <f t="shared" si="10"/>
        <v>61.61</v>
      </c>
      <c r="CT6" s="36">
        <f t="shared" si="10"/>
        <v>62.34</v>
      </c>
      <c r="CU6" s="36">
        <f t="shared" si="10"/>
        <v>62.46</v>
      </c>
      <c r="CV6" s="35" t="str">
        <f>IF(CV7="","",IF(CV7="-","【-】","【"&amp;SUBSTITUTE(TEXT(CV7,"#,##0.00"),"-","△")&amp;"】"))</f>
        <v>【59.94】</v>
      </c>
      <c r="CW6" s="36">
        <f>IF(CW7="",NA(),CW7)</f>
        <v>88.42</v>
      </c>
      <c r="CX6" s="36">
        <f t="shared" ref="CX6:DF6" si="11">IF(CX7="",NA(),CX7)</f>
        <v>88.98</v>
      </c>
      <c r="CY6" s="36">
        <f t="shared" si="11"/>
        <v>89.48</v>
      </c>
      <c r="CZ6" s="36">
        <f t="shared" si="11"/>
        <v>89.81</v>
      </c>
      <c r="DA6" s="36">
        <f t="shared" si="11"/>
        <v>89.53</v>
      </c>
      <c r="DB6" s="36">
        <f t="shared" si="11"/>
        <v>90.54</v>
      </c>
      <c r="DC6" s="36">
        <f t="shared" si="11"/>
        <v>90.64</v>
      </c>
      <c r="DD6" s="36">
        <f t="shared" si="11"/>
        <v>90.23</v>
      </c>
      <c r="DE6" s="36">
        <f t="shared" si="11"/>
        <v>90.15</v>
      </c>
      <c r="DF6" s="36">
        <f t="shared" si="11"/>
        <v>90.62</v>
      </c>
      <c r="DG6" s="35" t="str">
        <f>IF(DG7="","",IF(DG7="-","【-】","【"&amp;SUBSTITUTE(TEXT(DG7,"#,##0.00"),"-","△")&amp;"】"))</f>
        <v>【90.22】</v>
      </c>
      <c r="DH6" s="36">
        <f>IF(DH7="",NA(),DH7)</f>
        <v>42.81</v>
      </c>
      <c r="DI6" s="36">
        <f t="shared" ref="DI6:DQ6" si="12">IF(DI7="",NA(),DI7)</f>
        <v>44.09</v>
      </c>
      <c r="DJ6" s="36">
        <f t="shared" si="12"/>
        <v>45.35</v>
      </c>
      <c r="DK6" s="36">
        <f t="shared" si="12"/>
        <v>52.04</v>
      </c>
      <c r="DL6" s="36">
        <f t="shared" si="12"/>
        <v>52.94</v>
      </c>
      <c r="DM6" s="36">
        <f t="shared" si="12"/>
        <v>42.43</v>
      </c>
      <c r="DN6" s="36">
        <f t="shared" si="12"/>
        <v>43.24</v>
      </c>
      <c r="DO6" s="36">
        <f t="shared" si="12"/>
        <v>46.36</v>
      </c>
      <c r="DP6" s="36">
        <f t="shared" si="12"/>
        <v>47.37</v>
      </c>
      <c r="DQ6" s="36">
        <f t="shared" si="12"/>
        <v>48.01</v>
      </c>
      <c r="DR6" s="35" t="str">
        <f>IF(DR7="","",IF(DR7="-","【-】","【"&amp;SUBSTITUTE(TEXT(DR7,"#,##0.00"),"-","△")&amp;"】"))</f>
        <v>【47.91】</v>
      </c>
      <c r="DS6" s="36">
        <f>IF(DS7="",NA(),DS7)</f>
        <v>16.12</v>
      </c>
      <c r="DT6" s="36">
        <f t="shared" ref="DT6:EB6" si="13">IF(DT7="",NA(),DT7)</f>
        <v>17.78</v>
      </c>
      <c r="DU6" s="36">
        <f t="shared" si="13"/>
        <v>20.52</v>
      </c>
      <c r="DV6" s="36">
        <f t="shared" si="13"/>
        <v>21.33</v>
      </c>
      <c r="DW6" s="36">
        <f t="shared" si="13"/>
        <v>22.06</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0.3</v>
      </c>
      <c r="EE6" s="36">
        <f t="shared" ref="EE6:EM6" si="14">IF(EE7="",NA(),EE7)</f>
        <v>0.28999999999999998</v>
      </c>
      <c r="EF6" s="36">
        <f t="shared" si="14"/>
        <v>0.16</v>
      </c>
      <c r="EG6" s="36">
        <f t="shared" si="14"/>
        <v>0.28999999999999998</v>
      </c>
      <c r="EH6" s="36">
        <f t="shared" si="14"/>
        <v>0.4</v>
      </c>
      <c r="EI6" s="36">
        <f t="shared" si="14"/>
        <v>0.76</v>
      </c>
      <c r="EJ6" s="36">
        <f t="shared" si="14"/>
        <v>0.8</v>
      </c>
      <c r="EK6" s="36">
        <f t="shared" si="14"/>
        <v>0.72</v>
      </c>
      <c r="EL6" s="36">
        <f t="shared" si="14"/>
        <v>0.67</v>
      </c>
      <c r="EM6" s="36">
        <f t="shared" si="14"/>
        <v>0.67</v>
      </c>
      <c r="EN6" s="35" t="str">
        <f>IF(EN7="","",IF(EN7="-","【-】","【"&amp;SUBSTITUTE(TEXT(EN7,"#,##0.00"),"-","△")&amp;"】"))</f>
        <v>【0.76】</v>
      </c>
    </row>
    <row r="7" spans="1:144" s="37" customFormat="1">
      <c r="A7" s="29"/>
      <c r="B7" s="38">
        <v>2016</v>
      </c>
      <c r="C7" s="38">
        <v>72010</v>
      </c>
      <c r="D7" s="38">
        <v>46</v>
      </c>
      <c r="E7" s="38">
        <v>1</v>
      </c>
      <c r="F7" s="38">
        <v>0</v>
      </c>
      <c r="G7" s="38">
        <v>1</v>
      </c>
      <c r="H7" s="38" t="s">
        <v>105</v>
      </c>
      <c r="I7" s="38" t="s">
        <v>106</v>
      </c>
      <c r="J7" s="38" t="s">
        <v>107</v>
      </c>
      <c r="K7" s="38" t="s">
        <v>108</v>
      </c>
      <c r="L7" s="38" t="s">
        <v>109</v>
      </c>
      <c r="M7" s="38"/>
      <c r="N7" s="39" t="s">
        <v>110</v>
      </c>
      <c r="O7" s="39">
        <v>64.16</v>
      </c>
      <c r="P7" s="39">
        <v>97.62</v>
      </c>
      <c r="Q7" s="39">
        <v>3650</v>
      </c>
      <c r="R7" s="39">
        <v>283493</v>
      </c>
      <c r="S7" s="39">
        <v>767.72</v>
      </c>
      <c r="T7" s="39">
        <v>369.27</v>
      </c>
      <c r="U7" s="39">
        <v>283654</v>
      </c>
      <c r="V7" s="39">
        <v>273.39999999999998</v>
      </c>
      <c r="W7" s="39">
        <v>1037.51</v>
      </c>
      <c r="X7" s="39">
        <v>107.78</v>
      </c>
      <c r="Y7" s="39">
        <v>111.86</v>
      </c>
      <c r="Z7" s="39">
        <v>115.49</v>
      </c>
      <c r="AA7" s="39">
        <v>101.16</v>
      </c>
      <c r="AB7" s="39">
        <v>111.55</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469.86</v>
      </c>
      <c r="AU7" s="39">
        <v>451.72</v>
      </c>
      <c r="AV7" s="39">
        <v>191.17</v>
      </c>
      <c r="AW7" s="39">
        <v>208.49</v>
      </c>
      <c r="AX7" s="39">
        <v>195.45</v>
      </c>
      <c r="AY7" s="39">
        <v>590.46</v>
      </c>
      <c r="AZ7" s="39">
        <v>628.34</v>
      </c>
      <c r="BA7" s="39">
        <v>289.8</v>
      </c>
      <c r="BB7" s="39">
        <v>299.44</v>
      </c>
      <c r="BC7" s="39">
        <v>311.99</v>
      </c>
      <c r="BD7" s="39">
        <v>262.87</v>
      </c>
      <c r="BE7" s="39">
        <v>273.91000000000003</v>
      </c>
      <c r="BF7" s="39">
        <v>253.14</v>
      </c>
      <c r="BG7" s="39">
        <v>238.58</v>
      </c>
      <c r="BH7" s="39">
        <v>224.08</v>
      </c>
      <c r="BI7" s="39">
        <v>216.02</v>
      </c>
      <c r="BJ7" s="39">
        <v>299.16000000000003</v>
      </c>
      <c r="BK7" s="39">
        <v>297.13</v>
      </c>
      <c r="BL7" s="39">
        <v>301.99</v>
      </c>
      <c r="BM7" s="39">
        <v>298.08999999999997</v>
      </c>
      <c r="BN7" s="39">
        <v>291.77999999999997</v>
      </c>
      <c r="BO7" s="39">
        <v>270.87</v>
      </c>
      <c r="BP7" s="39">
        <v>102.32</v>
      </c>
      <c r="BQ7" s="39">
        <v>103.89</v>
      </c>
      <c r="BR7" s="39">
        <v>109.36</v>
      </c>
      <c r="BS7" s="39">
        <v>95.24</v>
      </c>
      <c r="BT7" s="39">
        <v>104.95</v>
      </c>
      <c r="BU7" s="39">
        <v>99.91</v>
      </c>
      <c r="BV7" s="39">
        <v>99.89</v>
      </c>
      <c r="BW7" s="39">
        <v>107.05</v>
      </c>
      <c r="BX7" s="39">
        <v>106.4</v>
      </c>
      <c r="BY7" s="39">
        <v>107.61</v>
      </c>
      <c r="BZ7" s="39">
        <v>105.59</v>
      </c>
      <c r="CA7" s="39">
        <v>234.16</v>
      </c>
      <c r="CB7" s="39">
        <v>230.94</v>
      </c>
      <c r="CC7" s="39">
        <v>220.68</v>
      </c>
      <c r="CD7" s="39">
        <v>253.73</v>
      </c>
      <c r="CE7" s="39">
        <v>223.67</v>
      </c>
      <c r="CF7" s="39">
        <v>164.25</v>
      </c>
      <c r="CG7" s="39">
        <v>165.34</v>
      </c>
      <c r="CH7" s="39">
        <v>155.09</v>
      </c>
      <c r="CI7" s="39">
        <v>156.29</v>
      </c>
      <c r="CJ7" s="39">
        <v>155.69</v>
      </c>
      <c r="CK7" s="39">
        <v>163.27000000000001</v>
      </c>
      <c r="CL7" s="39">
        <v>76.540000000000006</v>
      </c>
      <c r="CM7" s="39">
        <v>76.459999999999994</v>
      </c>
      <c r="CN7" s="39">
        <v>75.430000000000007</v>
      </c>
      <c r="CO7" s="39">
        <v>75.61</v>
      </c>
      <c r="CP7" s="39">
        <v>75.45</v>
      </c>
      <c r="CQ7" s="39">
        <v>62.71</v>
      </c>
      <c r="CR7" s="39">
        <v>62.15</v>
      </c>
      <c r="CS7" s="39">
        <v>61.61</v>
      </c>
      <c r="CT7" s="39">
        <v>62.34</v>
      </c>
      <c r="CU7" s="39">
        <v>62.46</v>
      </c>
      <c r="CV7" s="39">
        <v>59.94</v>
      </c>
      <c r="CW7" s="39">
        <v>88.42</v>
      </c>
      <c r="CX7" s="39">
        <v>88.98</v>
      </c>
      <c r="CY7" s="39">
        <v>89.48</v>
      </c>
      <c r="CZ7" s="39">
        <v>89.81</v>
      </c>
      <c r="DA7" s="39">
        <v>89.53</v>
      </c>
      <c r="DB7" s="39">
        <v>90.54</v>
      </c>
      <c r="DC7" s="39">
        <v>90.64</v>
      </c>
      <c r="DD7" s="39">
        <v>90.23</v>
      </c>
      <c r="DE7" s="39">
        <v>90.15</v>
      </c>
      <c r="DF7" s="39">
        <v>90.62</v>
      </c>
      <c r="DG7" s="39">
        <v>90.22</v>
      </c>
      <c r="DH7" s="39">
        <v>42.81</v>
      </c>
      <c r="DI7" s="39">
        <v>44.09</v>
      </c>
      <c r="DJ7" s="39">
        <v>45.35</v>
      </c>
      <c r="DK7" s="39">
        <v>52.04</v>
      </c>
      <c r="DL7" s="39">
        <v>52.94</v>
      </c>
      <c r="DM7" s="39">
        <v>42.43</v>
      </c>
      <c r="DN7" s="39">
        <v>43.24</v>
      </c>
      <c r="DO7" s="39">
        <v>46.36</v>
      </c>
      <c r="DP7" s="39">
        <v>47.37</v>
      </c>
      <c r="DQ7" s="39">
        <v>48.01</v>
      </c>
      <c r="DR7" s="39">
        <v>47.91</v>
      </c>
      <c r="DS7" s="39">
        <v>16.12</v>
      </c>
      <c r="DT7" s="39">
        <v>17.78</v>
      </c>
      <c r="DU7" s="39">
        <v>20.52</v>
      </c>
      <c r="DV7" s="39">
        <v>21.33</v>
      </c>
      <c r="DW7" s="39">
        <v>22.06</v>
      </c>
      <c r="DX7" s="39">
        <v>11.07</v>
      </c>
      <c r="DY7" s="39">
        <v>12.21</v>
      </c>
      <c r="DZ7" s="39">
        <v>13.57</v>
      </c>
      <c r="EA7" s="39">
        <v>14.27</v>
      </c>
      <c r="EB7" s="39">
        <v>16.170000000000002</v>
      </c>
      <c r="EC7" s="39">
        <v>15</v>
      </c>
      <c r="ED7" s="39">
        <v>0.3</v>
      </c>
      <c r="EE7" s="39">
        <v>0.28999999999999998</v>
      </c>
      <c r="EF7" s="39">
        <v>0.16</v>
      </c>
      <c r="EG7" s="39">
        <v>0.28999999999999998</v>
      </c>
      <c r="EH7" s="39">
        <v>0.4</v>
      </c>
      <c r="EI7" s="39">
        <v>0.76</v>
      </c>
      <c r="EJ7" s="39">
        <v>0.8</v>
      </c>
      <c r="EK7" s="39">
        <v>0.72</v>
      </c>
      <c r="EL7" s="39">
        <v>0.67</v>
      </c>
      <c r="EM7" s="39">
        <v>0.67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5104</dc:creator>
  <cp:lastModifiedBy>5104</cp:lastModifiedBy>
  <cp:lastPrinted>2018-01-26T06:49:06Z</cp:lastPrinted>
  <dcterms:created xsi:type="dcterms:W3CDTF">2018-01-31T07:46:45Z</dcterms:created>
  <dcterms:modified xsi:type="dcterms:W3CDTF">2018-01-31T07:46:45Z</dcterms:modified>
</cp:coreProperties>
</file>