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<sst xmlns="http://schemas.openxmlformats.org/spreadsheetml/2006/main" count="240" uniqueCount="126">
  <si>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</si>
  <si>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</si>
  <si>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</si>
  <si>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</si>
  <si>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</si>
  <si>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</si>
  <si>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</si>
  <si>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</si>
  <si>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</si>
  <si>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</si>
  <si>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</si>
  <si>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</si>
  <si>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</si>
  <si>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</si>
  <si>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</si>
  <si>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</si>
  <si>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</si>
  <si>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</si>
  <si>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</si>
  <si>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</si>
  <si>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</si>
  <si>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</si>
  <si>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</si>
  <si>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</si>
  <si>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</si>
  <si>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</si>
  <si>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</si>
  <si>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</si>
  <si>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</si>
  <si>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</si>
  <si>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</si>
  <si>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</si>
  <si>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</si>
  <si>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</si>
  <si>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</si>
  <si>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</si>
  <si>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</si>
  <si>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</si>
  <si>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</si>
  <si>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</si>
  <si>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</si>
  <si>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</si>
  <si>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</si>
  <si>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</si>
  <si>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</si>
  <si>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</si>
  <si>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</si>
  <si>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</si>
  <si>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</si>
  <si>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</si>
  <si>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</si>
  <si>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</si>
  <si>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</si>
  <si>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</si>
  <si>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</si>
  <si>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</si>
  <si>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</si>
  <si>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</si>
  <si>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</si>
  <si>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</si>
  <si>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</si>
  <si>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</si>
  <si>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</si>
  <si>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</si>
  <si>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</si>
  <si>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</si>
  <si>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</si>
  <si>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</si>
  <si>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</si>
  <si>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</si>
  <si>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</si>
  <si>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</si>
  <si>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</si>
  <si>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</si>
  <si>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</si>
  <si>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</si>
  <si>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</si>
  <si>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</si>
  <si>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</si>
  <si>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</si>
  <si>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</si>
  <si>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</si>
  <si>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</si>
  <si>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</si>
  <si>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</si>
  <si>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</si>
  <si>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</si>
  <si>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</si>
  <si>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</si>
  <si>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</si>
  <si>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</si>
  <si>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</si>
  <si>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</si>
  <si>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</si>
  <si>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</si>
  <si>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</si>
  <si>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</si>
  <si>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</si>
  <si>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</si>
  <si>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</si>
  <si>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</si>
  <si>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</si>
  <si>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</si>
  <si>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</si>
  <si>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</si>
  <si>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</si>
  <si>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</si>
  <si>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</si>
  <si>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</si>
  <si>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</si>
  <si>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浅川町</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</si>
  <si>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</si>
  <si>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</si>
  <si>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</si>
  <si>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</si>
  <si>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</si>
  <si>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</si>
  <si>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</si>
  <si>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</si>
  <si>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</si>
  <si>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</si>
  <si>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</si>
  <si>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当該施設は平成22年以降管渠工事を行っていないが、管渠老朽化率の観点からも早急な改築等の必要性は低いと考える。今後は施設管理委託業者との連絡を密に行い、必要があれば早急に改善作業を行う。</t>
    <rPh sb="1" eb="3">
      <t>トウガイ</t>
    </rPh>
    <rPh sb="3" eb="5">
      <t>シセツ</t>
    </rPh>
    <rPh sb="6" eb="8">
      <t>ヘイセイ</t>
    </rPh>
    <rPh sb="10" eb="11">
      <t>ネン</t>
    </rPh>
    <rPh sb="11" eb="13">
      <t>イコウ</t>
    </rPh>
    <rPh sb="13" eb="15">
      <t>カンキョ</t>
    </rPh>
    <rPh sb="15" eb="17">
      <t>コウジ</t>
    </rPh>
    <rPh sb="18" eb="19">
      <t>オコナ</t>
    </rPh>
    <rPh sb="26" eb="28">
      <t>カンキョ</t>
    </rPh>
    <rPh sb="28" eb="31">
      <t>ロウキュウカ</t>
    </rPh>
    <rPh sb="31" eb="32">
      <t>リツ</t>
    </rPh>
    <rPh sb="33" eb="35">
      <t>カンテン</t>
    </rPh>
    <rPh sb="38" eb="40">
      <t>ソウキュウ</t>
    </rPh>
    <rPh sb="41" eb="43">
      <t>カイチク</t>
    </rPh>
    <rPh sb="43" eb="44">
      <t>トウ</t>
    </rPh>
    <rPh sb="45" eb="48">
      <t>ヒツヨウセイ</t>
    </rPh>
    <rPh sb="49" eb="50">
      <t>ヒク</t>
    </rPh>
    <rPh sb="52" eb="53">
      <t>カンガ</t>
    </rPh>
    <rPh sb="56" eb="58">
      <t>コンゴ</t>
    </rPh>
    <rPh sb="59" eb="61">
      <t>シセツ</t>
    </rPh>
    <rPh sb="61" eb="63">
      <t>カンリ</t>
    </rPh>
    <rPh sb="63" eb="65">
      <t>イタク</t>
    </rPh>
    <rPh sb="65" eb="67">
      <t>ギョウシャ</t>
    </rPh>
    <rPh sb="69" eb="71">
      <t>レンラク</t>
    </rPh>
    <rPh sb="72" eb="73">
      <t>ミツ</t>
    </rPh>
    <rPh sb="74" eb="75">
      <t>オコナ</t>
    </rPh>
    <rPh sb="77" eb="79">
      <t>ヒツヨウ</t>
    </rPh>
    <rPh sb="83" eb="85">
      <t>ソウキュウ</t>
    </rPh>
    <rPh sb="86" eb="88">
      <t>カイゼン</t>
    </rPh>
    <rPh sb="88" eb="90">
      <t>サギョウ</t>
    </rPh>
    <rPh sb="91" eb="92">
      <t>オコナ</t>
    </rPh>
    <phoneticPr fontId="4"/>
  </si>
  <si>
    <t>　収益的収支比率については、100%を下回っており、経常収益について使用料以外の収入に依存している。
　経費回収率については、汚水処理経費のほとんどを使用料以外の収入により賄っている状況である。
そのため、汚水処理経費の削減に努め、財源を確保していく必要がある。
　汚水処理原価は全国平均、類似団体平均と比べて高い値となっており、効率的な汚水処理が実施されているとは言えないため、今後は維持管理費の削減に向けた取り組みをする必要がある。
　施設利用率、水洗化率については共に全国平均、類似団体平均と比べて低い値になっている。
　これは接続人口の減少や、それに伴う使用料収入の不足が要因であると考える。</t>
    <rPh sb="1" eb="3">
      <t>シュウエキ</t>
    </rPh>
    <rPh sb="3" eb="4">
      <t>テキ</t>
    </rPh>
    <rPh sb="4" eb="6">
      <t>シュウシ</t>
    </rPh>
    <rPh sb="6" eb="8">
      <t>ヒリツ</t>
    </rPh>
    <rPh sb="19" eb="21">
      <t>シタマワ</t>
    </rPh>
    <rPh sb="26" eb="28">
      <t>ケイジョウ</t>
    </rPh>
    <rPh sb="28" eb="30">
      <t>シュウエキ</t>
    </rPh>
    <rPh sb="34" eb="37">
      <t>シヨウリョウ</t>
    </rPh>
    <rPh sb="37" eb="39">
      <t>イガイ</t>
    </rPh>
    <rPh sb="40" eb="42">
      <t>シュウニュウ</t>
    </rPh>
    <rPh sb="43" eb="45">
      <t>イゾン</t>
    </rPh>
    <rPh sb="52" eb="54">
      <t>ケイヒ</t>
    </rPh>
    <rPh sb="54" eb="56">
      <t>カイシュウ</t>
    </rPh>
    <rPh sb="56" eb="57">
      <t>リツ</t>
    </rPh>
    <rPh sb="63" eb="65">
      <t>オスイ</t>
    </rPh>
    <rPh sb="65" eb="67">
      <t>ショリ</t>
    </rPh>
    <rPh sb="67" eb="69">
      <t>ケイヒ</t>
    </rPh>
    <rPh sb="75" eb="78">
      <t>シヨウリョウ</t>
    </rPh>
    <rPh sb="78" eb="80">
      <t>イガイ</t>
    </rPh>
    <rPh sb="81" eb="83">
      <t>シュウニュウ</t>
    </rPh>
    <rPh sb="86" eb="87">
      <t>マカナ</t>
    </rPh>
    <rPh sb="91" eb="93">
      <t>ジョウキョウ</t>
    </rPh>
    <rPh sb="103" eb="105">
      <t>オスイ</t>
    </rPh>
    <rPh sb="105" eb="107">
      <t>ショリ</t>
    </rPh>
    <rPh sb="107" eb="109">
      <t>ケイヒ</t>
    </rPh>
    <rPh sb="110" eb="112">
      <t>サクゲン</t>
    </rPh>
    <rPh sb="113" eb="114">
      <t>ツト</t>
    </rPh>
    <rPh sb="116" eb="118">
      <t>ザイゲン</t>
    </rPh>
    <rPh sb="119" eb="121">
      <t>カクホ</t>
    </rPh>
    <rPh sb="125" eb="127">
      <t>ヒツヨウ</t>
    </rPh>
    <rPh sb="133" eb="135">
      <t>オスイ</t>
    </rPh>
    <rPh sb="135" eb="137">
      <t>ショリ</t>
    </rPh>
    <rPh sb="137" eb="139">
      <t>ゲンカ</t>
    </rPh>
    <rPh sb="140" eb="142">
      <t>ゼンコク</t>
    </rPh>
    <rPh sb="142" eb="144">
      <t>ヘイキン</t>
    </rPh>
    <rPh sb="145" eb="147">
      <t>ルイジ</t>
    </rPh>
    <rPh sb="147" eb="149">
      <t>ダンタイ</t>
    </rPh>
    <rPh sb="149" eb="151">
      <t>ヘイキン</t>
    </rPh>
    <rPh sb="152" eb="153">
      <t>クラ</t>
    </rPh>
    <rPh sb="155" eb="156">
      <t>タカ</t>
    </rPh>
    <rPh sb="157" eb="158">
      <t>アタイ</t>
    </rPh>
    <rPh sb="165" eb="168">
      <t>コウリツテキ</t>
    </rPh>
    <rPh sb="169" eb="171">
      <t>オスイ</t>
    </rPh>
    <rPh sb="171" eb="173">
      <t>ショリ</t>
    </rPh>
    <rPh sb="174" eb="176">
      <t>ジッシ</t>
    </rPh>
    <rPh sb="183" eb="184">
      <t>イ</t>
    </rPh>
    <rPh sb="190" eb="192">
      <t>コンゴ</t>
    </rPh>
    <rPh sb="193" eb="195">
      <t>イジ</t>
    </rPh>
    <rPh sb="195" eb="197">
      <t>カンリ</t>
    </rPh>
    <rPh sb="197" eb="198">
      <t>ヒ</t>
    </rPh>
    <rPh sb="199" eb="201">
      <t>サクゲン</t>
    </rPh>
    <rPh sb="202" eb="203">
      <t>ム</t>
    </rPh>
    <rPh sb="205" eb="206">
      <t>ト</t>
    </rPh>
    <rPh sb="207" eb="208">
      <t>ク</t>
    </rPh>
    <rPh sb="212" eb="214">
      <t>ヒツヨウ</t>
    </rPh>
    <rPh sb="220" eb="222">
      <t>シセツ</t>
    </rPh>
    <rPh sb="222" eb="224">
      <t>リヨウ</t>
    </rPh>
    <rPh sb="224" eb="225">
      <t>リツ</t>
    </rPh>
    <rPh sb="226" eb="227">
      <t>ミズ</t>
    </rPh>
    <rPh sb="227" eb="228">
      <t>アラ</t>
    </rPh>
    <rPh sb="228" eb="229">
      <t>カ</t>
    </rPh>
    <rPh sb="229" eb="230">
      <t>リツ</t>
    </rPh>
    <rPh sb="235" eb="236">
      <t>トモ</t>
    </rPh>
    <rPh sb="237" eb="239">
      <t>ゼンコク</t>
    </rPh>
    <rPh sb="239" eb="241">
      <t>ヘイキン</t>
    </rPh>
    <rPh sb="242" eb="244">
      <t>ルイジ</t>
    </rPh>
    <rPh sb="244" eb="246">
      <t>ダンタイ</t>
    </rPh>
    <rPh sb="246" eb="248">
      <t>ヘイキン</t>
    </rPh>
    <rPh sb="249" eb="250">
      <t>クラ</t>
    </rPh>
    <rPh sb="252" eb="253">
      <t>ヒク</t>
    </rPh>
    <rPh sb="254" eb="255">
      <t>アタイ</t>
    </rPh>
    <rPh sb="267" eb="269">
      <t>セツゾク</t>
    </rPh>
    <rPh sb="269" eb="271">
      <t>ジンコウ</t>
    </rPh>
    <rPh sb="272" eb="274">
      <t>ゲンショウ</t>
    </rPh>
    <rPh sb="279" eb="280">
      <t>トモナ</t>
    </rPh>
    <rPh sb="281" eb="284">
      <t>シヨウリョウ</t>
    </rPh>
    <rPh sb="284" eb="286">
      <t>シュウニュウ</t>
    </rPh>
    <rPh sb="287" eb="289">
      <t>フソク</t>
    </rPh>
    <rPh sb="290" eb="292">
      <t>ヨウイン</t>
    </rPh>
    <rPh sb="296" eb="297">
      <t>カンガ</t>
    </rPh>
    <phoneticPr fontId="4"/>
  </si>
  <si>
    <t>　当該施設については、使用料の収入のみでは健全な経営が出来ず、一般会計からの繰入金で経営を続けている状況である。
　今後は汚水処理経費や維持管理費の削減に向けた取組みをすると共に、使用料の収入を増やすため、未接続宅に対する個別訪問や、総会時に加入促進の依頼を行い接続に対する動向を伺うと共に、地元排水業者からも啓発活動を依頼するなど接続人口の増加活動に努めていきたい。</t>
    <rPh sb="1" eb="3">
      <t>トウガイ</t>
    </rPh>
    <rPh sb="3" eb="5">
      <t>シセツ</t>
    </rPh>
    <rPh sb="11" eb="14">
      <t>シヨウリョウ</t>
    </rPh>
    <rPh sb="15" eb="17">
      <t>シュウニュウ</t>
    </rPh>
    <rPh sb="21" eb="23">
      <t>ケンゼン</t>
    </rPh>
    <rPh sb="24" eb="26">
      <t>ケイエイ</t>
    </rPh>
    <rPh sb="27" eb="29">
      <t>デキ</t>
    </rPh>
    <rPh sb="31" eb="33">
      <t>イッパン</t>
    </rPh>
    <rPh sb="33" eb="35">
      <t>カイケイ</t>
    </rPh>
    <rPh sb="38" eb="40">
      <t>クリイレ</t>
    </rPh>
    <rPh sb="40" eb="41">
      <t>キン</t>
    </rPh>
    <rPh sb="42" eb="44">
      <t>ケイエイ</t>
    </rPh>
    <rPh sb="45" eb="46">
      <t>ツヅ</t>
    </rPh>
    <rPh sb="50" eb="52">
      <t>ジョウキョウ</t>
    </rPh>
    <rPh sb="58" eb="60">
      <t>コンゴ</t>
    </rPh>
    <rPh sb="61" eb="63">
      <t>オスイ</t>
    </rPh>
    <rPh sb="63" eb="65">
      <t>ショリ</t>
    </rPh>
    <rPh sb="65" eb="67">
      <t>ケイヒ</t>
    </rPh>
    <rPh sb="68" eb="70">
      <t>イジ</t>
    </rPh>
    <rPh sb="70" eb="72">
      <t>カンリ</t>
    </rPh>
    <rPh sb="72" eb="73">
      <t>ヒ</t>
    </rPh>
    <rPh sb="74" eb="76">
      <t>サクゲン</t>
    </rPh>
    <rPh sb="77" eb="78">
      <t>ム</t>
    </rPh>
    <rPh sb="80" eb="81">
      <t>ト</t>
    </rPh>
    <rPh sb="81" eb="82">
      <t>ク</t>
    </rPh>
    <rPh sb="87" eb="88">
      <t>トモ</t>
    </rPh>
    <rPh sb="90" eb="93">
      <t>シヨウリョウ</t>
    </rPh>
    <rPh sb="94" eb="96">
      <t>シュウニュウ</t>
    </rPh>
    <rPh sb="97" eb="98">
      <t>フ</t>
    </rPh>
    <rPh sb="103" eb="104">
      <t>ミ</t>
    </rPh>
    <rPh sb="104" eb="106">
      <t>セツゾク</t>
    </rPh>
    <rPh sb="106" eb="107">
      <t>タク</t>
    </rPh>
    <rPh sb="108" eb="109">
      <t>タイ</t>
    </rPh>
    <rPh sb="111" eb="113">
      <t>コベツ</t>
    </rPh>
    <rPh sb="113" eb="115">
      <t>ホウモン</t>
    </rPh>
    <rPh sb="117" eb="119">
      <t>ソウカイ</t>
    </rPh>
    <rPh sb="119" eb="120">
      <t>ジ</t>
    </rPh>
    <rPh sb="121" eb="123">
      <t>カニュウ</t>
    </rPh>
    <rPh sb="123" eb="125">
      <t>ソクシン</t>
    </rPh>
    <rPh sb="126" eb="128">
      <t>イライ</t>
    </rPh>
    <rPh sb="129" eb="130">
      <t>オコナ</t>
    </rPh>
    <rPh sb="131" eb="133">
      <t>セツゾク</t>
    </rPh>
    <rPh sb="134" eb="135">
      <t>タイ</t>
    </rPh>
    <rPh sb="137" eb="139">
      <t>ドウコウ</t>
    </rPh>
    <rPh sb="140" eb="141">
      <t>ウカガ</t>
    </rPh>
    <rPh sb="143" eb="144">
      <t>トモ</t>
    </rPh>
    <rPh sb="146" eb="148">
      <t>ジモト</t>
    </rPh>
    <rPh sb="148" eb="150">
      <t>ハイスイ</t>
    </rPh>
    <rPh sb="150" eb="152">
      <t>ギョウシャ</t>
    </rPh>
    <rPh sb="155" eb="157">
      <t>ケイハツ</t>
    </rPh>
    <rPh sb="157" eb="159">
      <t>カツドウ</t>
    </rPh>
    <rPh sb="160" eb="162">
      <t>イライ</t>
    </rPh>
    <rPh sb="166" eb="168">
      <t>セツゾク</t>
    </rPh>
    <rPh sb="168" eb="170">
      <t>ジンコウ</t>
    </rPh>
    <rPh sb="171" eb="173">
      <t>ゾウカ</t>
    </rPh>
    <rPh sb="173" eb="175">
      <t>カツドウ</t>
    </rPh>
    <rPh sb="176" eb="177">
      <t>ツト</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</si>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</sst>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164544"/>
        <c:axId val="791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79164544"/>
        <c:axId val="79166464"/>
      </c:lineChart>
      <c:dateAx>
        <c:axId val="79164544"/>
        <c:scaling>
          <c:orientation val="minMax"/>
        </c:scaling>
        <c:delete val="1"/>
        <c:axPos val="b"/>
        <c:numFmt formatCode="ge" sourceLinked="1"/>
        <c:majorTickMark val="none"/>
        <c:minorTickMark val="none"/>
        <c:tickLblPos val="none"/>
        <c:crossAx val="79166464"/>
        <c:crosses val="autoZero"/>
        <c:auto val="1"/>
        <c:lblOffset val="100"/>
        <c:baseTimeUnit val="years"/>
      </c:dateAx>
      <c:valAx>
        <c:axId val="791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18.600000000000001</c:v>
                </c:pt>
                <c:pt idx="1">
                  <c:v>18.600000000000001</c:v>
                </c:pt>
                <c:pt idx="2">
                  <c:v>18.600000000000001</c:v>
                </c:pt>
                <c:pt idx="3">
                  <c:v>16.28</c:v>
                </c:pt>
                <c:pt idx="4">
                  <c:v>13.95</c:v>
                </c:pt>
              </c:numCache>
            </c:numRef>
          </c:val>
        </c:ser>
        <c:dLbls>
          <c:showLegendKey val="0"/>
          <c:showVal val="0"/>
          <c:showCatName val="0"/>
          <c:showSerName val="0"/>
          <c:showPercent val="0"/>
          <c:showBubbleSize val="0"/>
        </c:dLbls>
        <c:gapWidth val="150"/>
        <c:axId val="94000640"/>
        <c:axId val="940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94000640"/>
        <c:axId val="94002560"/>
      </c:lineChart>
      <c:dateAx>
        <c:axId val="94000640"/>
        <c:scaling>
          <c:orientation val="minMax"/>
        </c:scaling>
        <c:delete val="1"/>
        <c:axPos val="b"/>
        <c:numFmt formatCode="ge" sourceLinked="1"/>
        <c:majorTickMark val="none"/>
        <c:minorTickMark val="none"/>
        <c:tickLblPos val="none"/>
        <c:crossAx val="94002560"/>
        <c:crosses val="autoZero"/>
        <c:auto val="1"/>
        <c:lblOffset val="100"/>
        <c:baseTimeUnit val="years"/>
      </c:dateAx>
      <c:valAx>
        <c:axId val="940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49.5</c:v>
                </c:pt>
                <c:pt idx="1">
                  <c:v>49.49</c:v>
                </c:pt>
                <c:pt idx="2">
                  <c:v>47.92</c:v>
                </c:pt>
                <c:pt idx="3">
                  <c:v>49.47</c:v>
                </c:pt>
                <c:pt idx="4">
                  <c:v>52.22</c:v>
                </c:pt>
              </c:numCache>
            </c:numRef>
          </c:val>
        </c:ser>
        <c:dLbls>
          <c:showLegendKey val="0"/>
          <c:showVal val="0"/>
          <c:showCatName val="0"/>
          <c:showSerName val="0"/>
          <c:showPercent val="0"/>
          <c:showBubbleSize val="0"/>
        </c:dLbls>
        <c:gapWidth val="150"/>
        <c:axId val="94049408"/>
        <c:axId val="940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94049408"/>
        <c:axId val="94051328"/>
      </c:lineChart>
      <c:dateAx>
        <c:axId val="94049408"/>
        <c:scaling>
          <c:orientation val="minMax"/>
        </c:scaling>
        <c:delete val="1"/>
        <c:axPos val="b"/>
        <c:numFmt formatCode="ge" sourceLinked="1"/>
        <c:majorTickMark val="none"/>
        <c:minorTickMark val="none"/>
        <c:tickLblPos val="none"/>
        <c:crossAx val="94051328"/>
        <c:crosses val="autoZero"/>
        <c:auto val="1"/>
        <c:lblOffset val="100"/>
        <c:baseTimeUnit val="years"/>
      </c:dateAx>
      <c:valAx>
        <c:axId val="940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101.34</c:v>
                </c:pt>
                <c:pt idx="1">
                  <c:v>114.49</c:v>
                </c:pt>
                <c:pt idx="2">
                  <c:v>105.15</c:v>
                </c:pt>
                <c:pt idx="3">
                  <c:v>99.08</c:v>
                </c:pt>
                <c:pt idx="4">
                  <c:v>91.29</c:v>
                </c:pt>
              </c:numCache>
            </c:numRef>
          </c:val>
        </c:ser>
        <c:dLbls>
          <c:showLegendKey val="0"/>
          <c:showVal val="0"/>
          <c:showCatName val="0"/>
          <c:showSerName val="0"/>
          <c:showPercent val="0"/>
          <c:showBubbleSize val="0"/>
        </c:dLbls>
        <c:gapWidth val="150"/>
        <c:axId val="79540992"/>
        <c:axId val="795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9540992"/>
        <c:axId val="79542912"/>
      </c:lineChart>
      <c:dateAx>
        <c:axId val="79540992"/>
        <c:scaling>
          <c:orientation val="minMax"/>
        </c:scaling>
        <c:delete val="1"/>
        <c:axPos val="b"/>
        <c:numFmt formatCode="ge" sourceLinked="1"/>
        <c:majorTickMark val="none"/>
        <c:minorTickMark val="none"/>
        <c:tickLblPos val="none"/>
        <c:crossAx val="79542912"/>
        <c:crosses val="autoZero"/>
        <c:auto val="1"/>
        <c:lblOffset val="100"/>
        <c:baseTimeUnit val="years"/>
      </c:dateAx>
      <c:valAx>
        <c:axId val="7954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557696"/>
        <c:axId val="925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557696"/>
        <c:axId val="92559616"/>
      </c:lineChart>
      <c:dateAx>
        <c:axId val="92557696"/>
        <c:scaling>
          <c:orientation val="minMax"/>
        </c:scaling>
        <c:delete val="1"/>
        <c:axPos val="b"/>
        <c:numFmt formatCode="ge" sourceLinked="1"/>
        <c:majorTickMark val="none"/>
        <c:minorTickMark val="none"/>
        <c:tickLblPos val="none"/>
        <c:crossAx val="92559616"/>
        <c:crosses val="autoZero"/>
        <c:auto val="1"/>
        <c:lblOffset val="100"/>
        <c:baseTimeUnit val="years"/>
      </c:dateAx>
      <c:valAx>
        <c:axId val="925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667904"/>
        <c:axId val="926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67904"/>
        <c:axId val="92669824"/>
      </c:lineChart>
      <c:dateAx>
        <c:axId val="92667904"/>
        <c:scaling>
          <c:orientation val="minMax"/>
        </c:scaling>
        <c:delete val="1"/>
        <c:axPos val="b"/>
        <c:numFmt formatCode="ge" sourceLinked="1"/>
        <c:majorTickMark val="none"/>
        <c:minorTickMark val="none"/>
        <c:tickLblPos val="none"/>
        <c:crossAx val="92669824"/>
        <c:crosses val="autoZero"/>
        <c:auto val="1"/>
        <c:lblOffset val="100"/>
        <c:baseTimeUnit val="years"/>
      </c:dateAx>
      <c:valAx>
        <c:axId val="926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05152"/>
        <c:axId val="9270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05152"/>
        <c:axId val="92707072"/>
      </c:lineChart>
      <c:dateAx>
        <c:axId val="92705152"/>
        <c:scaling>
          <c:orientation val="minMax"/>
        </c:scaling>
        <c:delete val="1"/>
        <c:axPos val="b"/>
        <c:numFmt formatCode="ge" sourceLinked="1"/>
        <c:majorTickMark val="none"/>
        <c:minorTickMark val="none"/>
        <c:tickLblPos val="none"/>
        <c:crossAx val="92707072"/>
        <c:crosses val="autoZero"/>
        <c:auto val="1"/>
        <c:lblOffset val="100"/>
        <c:baseTimeUnit val="years"/>
      </c:dateAx>
      <c:valAx>
        <c:axId val="927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753920"/>
        <c:axId val="927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53920"/>
        <c:axId val="92755840"/>
      </c:lineChart>
      <c:dateAx>
        <c:axId val="92753920"/>
        <c:scaling>
          <c:orientation val="minMax"/>
        </c:scaling>
        <c:delete val="1"/>
        <c:axPos val="b"/>
        <c:numFmt formatCode="ge" sourceLinked="1"/>
        <c:majorTickMark val="none"/>
        <c:minorTickMark val="none"/>
        <c:tickLblPos val="none"/>
        <c:crossAx val="92755840"/>
        <c:crosses val="autoZero"/>
        <c:auto val="1"/>
        <c:lblOffset val="100"/>
        <c:baseTimeUnit val="years"/>
      </c:dateAx>
      <c:valAx>
        <c:axId val="927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8388.77</c:v>
                </c:pt>
                <c:pt idx="4">
                  <c:v>0</c:v>
                </c:pt>
              </c:numCache>
            </c:numRef>
          </c:val>
        </c:ser>
        <c:dLbls>
          <c:showLegendKey val="0"/>
          <c:showVal val="0"/>
          <c:showCatName val="0"/>
          <c:showSerName val="0"/>
          <c:showPercent val="0"/>
          <c:showBubbleSize val="0"/>
        </c:dLbls>
        <c:gapWidth val="150"/>
        <c:axId val="92769664"/>
        <c:axId val="9279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92769664"/>
        <c:axId val="92796416"/>
      </c:lineChart>
      <c:dateAx>
        <c:axId val="92769664"/>
        <c:scaling>
          <c:orientation val="minMax"/>
        </c:scaling>
        <c:delete val="1"/>
        <c:axPos val="b"/>
        <c:numFmt formatCode="ge" sourceLinked="1"/>
        <c:majorTickMark val="none"/>
        <c:minorTickMark val="none"/>
        <c:tickLblPos val="none"/>
        <c:crossAx val="92796416"/>
        <c:crosses val="autoZero"/>
        <c:auto val="1"/>
        <c:lblOffset val="100"/>
        <c:baseTimeUnit val="years"/>
      </c:dateAx>
      <c:valAx>
        <c:axId val="9279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31.07</c:v>
                </c:pt>
                <c:pt idx="1">
                  <c:v>45.48</c:v>
                </c:pt>
                <c:pt idx="2">
                  <c:v>44.35</c:v>
                </c:pt>
                <c:pt idx="3">
                  <c:v>18.59</c:v>
                </c:pt>
                <c:pt idx="4">
                  <c:v>35.380000000000003</c:v>
                </c:pt>
              </c:numCache>
            </c:numRef>
          </c:val>
        </c:ser>
        <c:dLbls>
          <c:showLegendKey val="0"/>
          <c:showVal val="0"/>
          <c:showCatName val="0"/>
          <c:showSerName val="0"/>
          <c:showPercent val="0"/>
          <c:showBubbleSize val="0"/>
        </c:dLbls>
        <c:gapWidth val="150"/>
        <c:axId val="92822144"/>
        <c:axId val="928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92822144"/>
        <c:axId val="92828416"/>
      </c:lineChart>
      <c:dateAx>
        <c:axId val="92822144"/>
        <c:scaling>
          <c:orientation val="minMax"/>
        </c:scaling>
        <c:delete val="1"/>
        <c:axPos val="b"/>
        <c:numFmt formatCode="ge" sourceLinked="1"/>
        <c:majorTickMark val="none"/>
        <c:minorTickMark val="none"/>
        <c:tickLblPos val="none"/>
        <c:crossAx val="92828416"/>
        <c:crosses val="autoZero"/>
        <c:auto val="1"/>
        <c:lblOffset val="100"/>
        <c:baseTimeUnit val="years"/>
      </c:dateAx>
      <c:valAx>
        <c:axId val="9282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864.15</c:v>
                </c:pt>
                <c:pt idx="1">
                  <c:v>638.54</c:v>
                </c:pt>
                <c:pt idx="2">
                  <c:v>755.67</c:v>
                </c:pt>
                <c:pt idx="3">
                  <c:v>1693.65</c:v>
                </c:pt>
                <c:pt idx="4">
                  <c:v>937.67</c:v>
                </c:pt>
              </c:numCache>
            </c:numRef>
          </c:val>
        </c:ser>
        <c:dLbls>
          <c:showLegendKey val="0"/>
          <c:showVal val="0"/>
          <c:showCatName val="0"/>
          <c:showSerName val="0"/>
          <c:showPercent val="0"/>
          <c:showBubbleSize val="0"/>
        </c:dLbls>
        <c:gapWidth val="150"/>
        <c:axId val="92854144"/>
        <c:axId val="928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92854144"/>
        <c:axId val="92860416"/>
      </c:lineChart>
      <c:dateAx>
        <c:axId val="92854144"/>
        <c:scaling>
          <c:orientation val="minMax"/>
        </c:scaling>
        <c:delete val="1"/>
        <c:axPos val="b"/>
        <c:numFmt formatCode="ge" sourceLinked="1"/>
        <c:majorTickMark val="none"/>
        <c:minorTickMark val="none"/>
        <c:tickLblPos val="none"/>
        <c:crossAx val="92860416"/>
        <c:crosses val="autoZero"/>
        <c:auto val="1"/>
        <c:lblOffset val="100"/>
        <c:baseTimeUnit val="years"/>
      </c:dateAx>
      <c:valAx>
        <c:axId val="928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
        <v>125</v>
      </c>
      <c r="AE8" s="73"/>
      <c r="AF8" s="73"/>
      <c r="AG8" s="73"/>
      <c r="AH8" s="73"/>
      <c r="AI8" s="73"/>
      <c r="AJ8" s="73"/>
      <c r="AK8" s="4"/>
      <c r="AL8" s="67">
        <f>データ!S6</f>
        <v>6622</v>
      </c>
      <c r="AM8" s="67"/>
      <c r="AN8" s="67"/>
      <c r="AO8" s="67"/>
      <c r="AP8" s="67"/>
      <c r="AQ8" s="67"/>
      <c r="AR8" s="67"/>
      <c r="AS8" s="67"/>
      <c r="AT8" s="66">
        <f>データ!T6</f>
        <v>37.43</v>
      </c>
      <c r="AU8" s="66"/>
      <c r="AV8" s="66"/>
      <c r="AW8" s="66"/>
      <c r="AX8" s="66"/>
      <c r="AY8" s="66"/>
      <c r="AZ8" s="66"/>
      <c r="BA8" s="66"/>
      <c r="BB8" s="66">
        <f>データ!U6</f>
        <v>176.92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1.37</v>
      </c>
      <c r="Q10" s="66"/>
      <c r="R10" s="66"/>
      <c r="S10" s="66"/>
      <c r="T10" s="66"/>
      <c r="U10" s="66"/>
      <c r="V10" s="66"/>
      <c r="W10" s="66">
        <f>データ!Q6</f>
        <v>100</v>
      </c>
      <c r="X10" s="66"/>
      <c r="Y10" s="66"/>
      <c r="Z10" s="66"/>
      <c r="AA10" s="66"/>
      <c r="AB10" s="66"/>
      <c r="AC10" s="66"/>
      <c r="AD10" s="67">
        <f>データ!R6</f>
        <v>3675</v>
      </c>
      <c r="AE10" s="67"/>
      <c r="AF10" s="67"/>
      <c r="AG10" s="67"/>
      <c r="AH10" s="67"/>
      <c r="AI10" s="67"/>
      <c r="AJ10" s="67"/>
      <c r="AK10" s="2"/>
      <c r="AL10" s="67">
        <f>データ!V6</f>
        <v>90</v>
      </c>
      <c r="AM10" s="67"/>
      <c r="AN10" s="67"/>
      <c r="AO10" s="67"/>
      <c r="AP10" s="67"/>
      <c r="AQ10" s="67"/>
      <c r="AR10" s="67"/>
      <c r="AS10" s="67"/>
      <c r="AT10" s="66">
        <f>データ!W6</f>
        <v>0.08</v>
      </c>
      <c r="AU10" s="66"/>
      <c r="AV10" s="66"/>
      <c r="AW10" s="66"/>
      <c r="AX10" s="66"/>
      <c r="AY10" s="66"/>
      <c r="AZ10" s="66"/>
      <c r="BA10" s="66"/>
      <c r="BB10" s="66">
        <f>データ!X6</f>
        <v>1125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75043</v>
      </c>
      <c r="D6" s="33">
        <f t="shared" si="3"/>
        <v>47</v>
      </c>
      <c r="E6" s="33">
        <f t="shared" si="3"/>
        <v>17</v>
      </c>
      <c r="F6" s="33">
        <f t="shared" si="3"/>
        <v>5</v>
      </c>
      <c r="G6" s="33">
        <f t="shared" si="3"/>
        <v>0</v>
      </c>
      <c r="H6" s="33" t="str">
        <f t="shared" si="3"/>
        <v>福島県　浅川町</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1.37</v>
      </c>
      <c r="Q6" s="34">
        <f t="shared" si="3"/>
        <v>100</v>
      </c>
      <c r="R6" s="34">
        <f t="shared" si="3"/>
        <v>3675</v>
      </c>
      <c r="S6" s="34">
        <f t="shared" si="3"/>
        <v>6622</v>
      </c>
      <c r="T6" s="34">
        <f t="shared" si="3"/>
        <v>37.43</v>
      </c>
      <c r="U6" s="34">
        <f t="shared" si="3"/>
        <v>176.92</v>
      </c>
      <c r="V6" s="34">
        <f t="shared" si="3"/>
        <v>90</v>
      </c>
      <c r="W6" s="34">
        <f t="shared" si="3"/>
        <v>0.08</v>
      </c>
      <c r="X6" s="34">
        <f t="shared" si="3"/>
        <v>1125</v>
      </c>
      <c r="Y6" s="35">
        <f>IF(Y7="",NA(),Y7)</f>
        <v>101.34</v>
      </c>
      <c r="Z6" s="35">
        <f t="shared" ref="Z6:AH6" si="4">IF(Z7="",NA(),Z7)</f>
        <v>114.49</v>
      </c>
      <c r="AA6" s="35">
        <f t="shared" si="4"/>
        <v>105.15</v>
      </c>
      <c r="AB6" s="35">
        <f t="shared" si="4"/>
        <v>99.08</v>
      </c>
      <c r="AC6" s="35">
        <f t="shared" si="4"/>
        <v>91.29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8388.77</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31.07</v>
      </c>
      <c r="BR6" s="35">
        <f t="shared" ref="BR6:BZ6" si="8">IF(BR7="",NA(),BR7)</f>
        <v>45.48</v>
      </c>
      <c r="BS6" s="35">
        <f t="shared" si="8"/>
        <v>44.35</v>
      </c>
      <c r="BT6" s="35">
        <f t="shared" si="8"/>
        <v>18.59</v>
      </c>
      <c r="BU6" s="35">
        <f t="shared" si="8"/>
        <v>35.380000000000003</v>
      </c>
      <c r="BV6" s="35">
        <f t="shared" si="8"/>
        <v>42.48</v>
      </c>
      <c r="BW6" s="35">
        <f t="shared" si="8"/>
        <v>41.04</v>
      </c>
      <c r="BX6" s="35">
        <f t="shared" si="8"/>
        <v>41.08</v>
      </c>
      <c r="BY6" s="35">
        <f t="shared" si="8"/>
        <v>41.34</v>
      </c>
      <c r="BZ6" s="35">
        <f t="shared" si="8"/>
        <v>40.06</v>
      </c>
      <c r="CA6" s="34" t="str">
        <f>IF(CA7="","",IF(CA7="-","【-】","【"&amp;SUBSTITUTE(TEXT(CA7,"#,##0.00"),"-","△")&amp;"】"))</f>
        <v>【55.73】</v>
      </c>
      <c r="CB6" s="35">
        <f>IF(CB7="",NA(),CB7)</f>
        <v>864.15</v>
      </c>
      <c r="CC6" s="35">
        <f t="shared" ref="CC6:CK6" si="9">IF(CC7="",NA(),CC7)</f>
        <v>638.54</v>
      </c>
      <c r="CD6" s="35">
        <f t="shared" si="9"/>
        <v>755.67</v>
      </c>
      <c r="CE6" s="35">
        <f t="shared" si="9"/>
        <v>1693.65</v>
      </c>
      <c r="CF6" s="35">
        <f t="shared" si="9"/>
        <v>937.67</v>
      </c>
      <c r="CG6" s="35">
        <f t="shared" si="9"/>
        <v>343.8</v>
      </c>
      <c r="CH6" s="35">
        <f t="shared" si="9"/>
        <v>357.08</v>
      </c>
      <c r="CI6" s="35">
        <f t="shared" si="9"/>
        <v>378.08</v>
      </c>
      <c r="CJ6" s="35">
        <f t="shared" si="9"/>
        <v>357.49</v>
      </c>
      <c r="CK6" s="35">
        <f t="shared" si="9"/>
        <v>355.22</v>
      </c>
      <c r="CL6" s="34" t="str">
        <f>IF(CL7="","",IF(CL7="-","【-】","【"&amp;SUBSTITUTE(TEXT(CL7,"#,##0.00"),"-","△")&amp;"】"))</f>
        <v>【276.78】</v>
      </c>
      <c r="CM6" s="35">
        <f>IF(CM7="",NA(),CM7)</f>
        <v>18.600000000000001</v>
      </c>
      <c r="CN6" s="35">
        <f t="shared" ref="CN6:CV6" si="10">IF(CN7="",NA(),CN7)</f>
        <v>18.600000000000001</v>
      </c>
      <c r="CO6" s="35">
        <f t="shared" si="10"/>
        <v>18.600000000000001</v>
      </c>
      <c r="CP6" s="35">
        <f t="shared" si="10"/>
        <v>16.28</v>
      </c>
      <c r="CQ6" s="35">
        <f t="shared" si="10"/>
        <v>13.95</v>
      </c>
      <c r="CR6" s="35">
        <f t="shared" si="10"/>
        <v>46.06</v>
      </c>
      <c r="CS6" s="35">
        <f t="shared" si="10"/>
        <v>45.95</v>
      </c>
      <c r="CT6" s="35">
        <f t="shared" si="10"/>
        <v>44.69</v>
      </c>
      <c r="CU6" s="35">
        <f t="shared" si="10"/>
        <v>44.69</v>
      </c>
      <c r="CV6" s="35">
        <f t="shared" si="10"/>
        <v>42.84</v>
      </c>
      <c r="CW6" s="34" t="str">
        <f>IF(CW7="","",IF(CW7="-","【-】","【"&amp;SUBSTITUTE(TEXT(CW7,"#,##0.00"),"-","△")&amp;"】"))</f>
        <v>【59.15】</v>
      </c>
      <c r="CX6" s="35">
        <f>IF(CX7="",NA(),CX7)</f>
        <v>49.5</v>
      </c>
      <c r="CY6" s="35">
        <f t="shared" ref="CY6:DG6" si="11">IF(CY7="",NA(),CY7)</f>
        <v>49.49</v>
      </c>
      <c r="CZ6" s="35">
        <f t="shared" si="11"/>
        <v>47.92</v>
      </c>
      <c r="DA6" s="35">
        <f t="shared" si="11"/>
        <v>49.47</v>
      </c>
      <c r="DB6" s="35">
        <f t="shared" si="11"/>
        <v>52.22</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75043</v>
      </c>
      <c r="D7" s="37">
        <v>47</v>
      </c>
      <c r="E7" s="37">
        <v>17</v>
      </c>
      <c r="F7" s="37">
        <v>5</v>
      </c>
      <c r="G7" s="37">
        <v>0</v>
      </c>
      <c r="H7" s="37" t="s">
        <v>110</v>
      </c>
      <c r="I7" s="37" t="s">
        <v>111</v>
      </c>
      <c r="J7" s="37" t="s">
        <v>112</v>
      </c>
      <c r="K7" s="37" t="s">
        <v>113</v>
      </c>
      <c r="L7" s="37" t="s">
        <v>114</v>
      </c>
      <c r="M7" s="37"/>
      <c r="N7" s="38" t="s">
        <v>115</v>
      </c>
      <c r="O7" s="38" t="s">
        <v>116</v>
      </c>
      <c r="P7" s="38">
        <v>1.37</v>
      </c>
      <c r="Q7" s="38">
        <v>100</v>
      </c>
      <c r="R7" s="38">
        <v>3675</v>
      </c>
      <c r="S7" s="38">
        <v>6622</v>
      </c>
      <c r="T7" s="38">
        <v>37.43</v>
      </c>
      <c r="U7" s="38">
        <v>176.92</v>
      </c>
      <c r="V7" s="38">
        <v>90</v>
      </c>
      <c r="W7" s="38">
        <v>0.08</v>
      </c>
      <c r="X7" s="38">
        <v>1125</v>
      </c>
      <c r="Y7" s="38">
        <v>101.34</v>
      </c>
      <c r="Z7" s="38">
        <v>114.49</v>
      </c>
      <c r="AA7" s="38">
        <v>105.15</v>
      </c>
      <c r="AB7" s="38">
        <v>99.08</v>
      </c>
      <c r="AC7" s="38">
        <v>91.29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8388.77</v>
      </c>
      <c r="BJ7" s="38">
        <v>0</v>
      </c>
      <c r="BK7" s="38">
        <v>1144.05</v>
      </c>
      <c r="BL7" s="38">
        <v>1117.1099999999999</v>
      </c>
      <c r="BM7" s="38">
        <v>1161.05</v>
      </c>
      <c r="BN7" s="38">
        <v>979.89</v>
      </c>
      <c r="BO7" s="38">
        <v>1051.43</v>
      </c>
      <c r="BP7" s="38">
        <v>914.53</v>
      </c>
      <c r="BQ7" s="38">
        <v>31.07</v>
      </c>
      <c r="BR7" s="38">
        <v>45.48</v>
      </c>
      <c r="BS7" s="38">
        <v>44.35</v>
      </c>
      <c r="BT7" s="38">
        <v>18.59</v>
      </c>
      <c r="BU7" s="38">
        <v>35.380000000000003</v>
      </c>
      <c r="BV7" s="38">
        <v>42.48</v>
      </c>
      <c r="BW7" s="38">
        <v>41.04</v>
      </c>
      <c r="BX7" s="38">
        <v>41.08</v>
      </c>
      <c r="BY7" s="38">
        <v>41.34</v>
      </c>
      <c r="BZ7" s="38">
        <v>40.06</v>
      </c>
      <c r="CA7" s="38">
        <v>55.73</v>
      </c>
      <c r="CB7" s="38">
        <v>864.15</v>
      </c>
      <c r="CC7" s="38">
        <v>638.54</v>
      </c>
      <c r="CD7" s="38">
        <v>755.67</v>
      </c>
      <c r="CE7" s="38">
        <v>1693.65</v>
      </c>
      <c r="CF7" s="38">
        <v>937.67</v>
      </c>
      <c r="CG7" s="38">
        <v>343.8</v>
      </c>
      <c r="CH7" s="38">
        <v>357.08</v>
      </c>
      <c r="CI7" s="38">
        <v>378.08</v>
      </c>
      <c r="CJ7" s="38">
        <v>357.49</v>
      </c>
      <c r="CK7" s="38">
        <v>355.22</v>
      </c>
      <c r="CL7" s="38">
        <v>276.77999999999997</v>
      </c>
      <c r="CM7" s="38">
        <v>18.600000000000001</v>
      </c>
      <c r="CN7" s="38">
        <v>18.600000000000001</v>
      </c>
      <c r="CO7" s="38">
        <v>18.600000000000001</v>
      </c>
      <c r="CP7" s="38">
        <v>16.28</v>
      </c>
      <c r="CQ7" s="38">
        <v>13.95</v>
      </c>
      <c r="CR7" s="38">
        <v>46.06</v>
      </c>
      <c r="CS7" s="38">
        <v>45.95</v>
      </c>
      <c r="CT7" s="38">
        <v>44.69</v>
      </c>
      <c r="CU7" s="38">
        <v>44.69</v>
      </c>
      <c r="CV7" s="38">
        <v>42.84</v>
      </c>
      <c r="CW7" s="38">
        <v>59.15</v>
      </c>
      <c r="CX7" s="38">
        <v>49.5</v>
      </c>
      <c r="CY7" s="38">
        <v>49.49</v>
      </c>
      <c r="CZ7" s="38">
        <v>47.92</v>
      </c>
      <c r="DA7" s="38">
        <v>49.47</v>
      </c>
      <c r="DB7" s="38">
        <v>52.22</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