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738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AD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<sst xmlns="http://schemas.openxmlformats.org/spreadsheetml/2006/main" count="240" uniqueCount="126">
  <si>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</si>
  <si>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</si>
  <si>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</si>
  <si>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</si>
  <si>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</si>
  <si>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</si>
  <si>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</si>
  <si>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</si>
  <si>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</si>
  <si>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</si>
  <si>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</si>
  <si>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</si>
  <si>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</si>
  <si>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</si>
  <si>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</si>
  <si>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</si>
  <si>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</si>
  <si>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</si>
  <si>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</si>
  <si>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</si>
  <si>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</si>
  <si>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</si>
  <si>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</si>
  <si>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</si>
  <si>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</si>
  <si>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</si>
  <si>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</si>
  <si>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</si>
  <si>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</si>
  <si>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</si>
  <si>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</si>
  <si>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</si>
  <si>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</si>
  <si>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</si>
  <si>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</si>
  <si>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</si>
  <si>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</si>
  <si>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</si>
  <si>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</si>
  <si>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</si>
  <si>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</si>
  <si>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</si>
  <si>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</si>
  <si>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</si>
  <si>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</si>
  <si>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</si>
  <si>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</si>
  <si>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</si>
  <si>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</si>
  <si>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</si>
  <si>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</si>
  <si>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</si>
  <si>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</si>
  <si>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</si>
  <si>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</si>
  <si>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</si>
  <si>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</si>
  <si>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</si>
  <si>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</si>
  <si>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</si>
  <si>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</si>
  <si>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</si>
  <si>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</si>
  <si>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</si>
  <si>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</si>
  <si>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</si>
  <si>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</si>
  <si>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</si>
  <si>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</si>
  <si>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</si>
  <si>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</si>
  <si>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</si>
  <si>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</si>
  <si>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</si>
  <si>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</si>
  <si>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</si>
  <si>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</si>
  <si>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</si>
  <si>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</si>
  <si>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</si>
  <si>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</si>
  <si>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</si>
  <si>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</si>
  <si>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</si>
  <si>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</si>
  <si>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</si>
  <si>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</si>
  <si>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</si>
  <si>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</si>
  <si>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</si>
  <si>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</si>
  <si>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</si>
  <si>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</si>
  <si>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</si>
  <si>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</si>
  <si>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</si>
  <si>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</si>
  <si>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</si>
  <si>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</si>
  <si>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</si>
  <si>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</si>
  <si>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</si>
  <si>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</si>
  <si>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</si>
  <si>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</si>
  <si>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</si>
  <si>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</si>
  <si>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</si>
  <si>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</si>
  <si>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</si>
  <si>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平田村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</si>
  <si>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</si>
  <si>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</si>
  <si>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</si>
  <si>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</si>
  <si>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</si>
  <si>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</si>
  <si>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</si>
  <si>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</si>
  <si>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</si>
  <si>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</si>
  <si>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</si>
  <si>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　財源が一般会計の繰入金に依存する傾向にあるため、使用料収入からの財源確保と、全接続区域において、接続率90％以上につなげるための、加入促進活動を強化していく必要がある。
</t>
    <phoneticPr fontId="4"/>
  </si>
  <si>
    <t>　管渠改善率について、現在は管渠の更新をしていないが、供用開始後19年を経過する施設もあるため、計画的な更新の検討が必要とされる。</t>
    <phoneticPr fontId="4"/>
  </si>
  <si>
    <t>①　収益的収支比率について、100％を上回り、前年度よりも3.21％増となっているが、一般会計繰入金に依存する状況が続いており、料金改定を検討するなど、料金収入での財源の確保に取り組む必要がある。
④　企業債残高対事業規模比率について、前年度に比べて39.8%減少している。また、一部施設は供用開始後19年を経過しており、今後施設の機能診断と施設の強化を進めていく必要があり、そのためには財政的に多額の支出が見込まれる。
⑤　経費回収率について、前年度よりも料金収入が9.05％増額しており適正に賄えていると考えられる。しかし、今後の更新投資を考えると、更なる財源確保が必要とされる。
⑥　汚水処理原価について、10.39円の減となり、類似団体平均値と比べても金額が低いため、効率的な汚水処理が実施されていると考えられる。更なる有収水量増加のために、接続区域全域で接続率90％を目標としている。
⑦　施設利用率について、人口の減少、処理数量の減少から、施設利用率は低下しているが、今後未加入世帯の接続を考えると適正と思われる。
⑧　水洗化率について、年々増加傾向にはあるが、類似団体と比べて低いため、接続率を上げるために加入促進活動を強化していく必要がある。</t>
    <rPh sb="130" eb="132">
      <t>ゲンショウ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</si>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</sst>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7744"/>
        <c:axId val="4917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7744"/>
        <c:axId val="49170688"/>
      </c:lineChart>
      <c:dateAx>
        <c:axId val="4916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70688"/>
        <c:crosses val="autoZero"/>
        <c:auto val="1"/>
        <c:lblOffset val="100"/>
        <c:baseTimeUnit val="years"/>
      </c:dateAx>
      <c:valAx>
        <c:axId val="4917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48.89</c:v>
                </c:pt>
                <c:pt idx="1">
                  <c:v>52.58</c:v>
                </c:pt>
                <c:pt idx="2">
                  <c:v>54.39</c:v>
                </c:pt>
                <c:pt idx="3">
                  <c:v>52.99</c:v>
                </c:pt>
                <c:pt idx="4">
                  <c:v>52.09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39328"/>
        <c:axId val="14074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39328"/>
        <c:axId val="140741248"/>
      </c:lineChart>
      <c:dateAx>
        <c:axId val="14073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41248"/>
        <c:crosses val="autoZero"/>
        <c:auto val="1"/>
        <c:lblOffset val="100"/>
        <c:baseTimeUnit val="years"/>
      </c:dateAx>
      <c:valAx>
        <c:axId val="14074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3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74.88</c:v>
                </c:pt>
                <c:pt idx="1">
                  <c:v>79.11</c:v>
                </c:pt>
                <c:pt idx="2">
                  <c:v>80.040000000000006</c:v>
                </c:pt>
                <c:pt idx="3">
                  <c:v>81.2</c:v>
                </c:pt>
                <c:pt idx="4">
                  <c:v>81.22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4176"/>
        <c:axId val="14433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4176"/>
        <c:axId val="144331136"/>
      </c:lineChart>
      <c:dateAx>
        <c:axId val="14371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331136"/>
        <c:crosses val="autoZero"/>
        <c:auto val="1"/>
        <c:lblOffset val="100"/>
        <c:baseTimeUnit val="years"/>
      </c:dateAx>
      <c:valAx>
        <c:axId val="14433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71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107.03</c:v>
                </c:pt>
                <c:pt idx="1">
                  <c:v>98.04</c:v>
                </c:pt>
                <c:pt idx="2">
                  <c:v>100.71</c:v>
                </c:pt>
                <c:pt idx="3">
                  <c:v>104.18</c:v>
                </c:pt>
                <c:pt idx="4">
                  <c:v>107.39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39552"/>
        <c:axId val="49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39552"/>
        <c:axId val="49250304"/>
      </c:lineChart>
      <c:dateAx>
        <c:axId val="4923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50304"/>
        <c:crosses val="autoZero"/>
        <c:auto val="1"/>
        <c:lblOffset val="100"/>
        <c:baseTimeUnit val="years"/>
      </c:dateAx>
      <c:valAx>
        <c:axId val="49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3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8112"/>
        <c:axId val="7214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8112"/>
        <c:axId val="72141056"/>
      </c:lineChart>
      <c:dateAx>
        <c:axId val="7213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1056"/>
        <c:crosses val="autoZero"/>
        <c:auto val="1"/>
        <c:lblOffset val="100"/>
        <c:baseTimeUnit val="years"/>
      </c:dateAx>
      <c:valAx>
        <c:axId val="7214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18880"/>
        <c:axId val="72291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18880"/>
        <c:axId val="72291840"/>
      </c:lineChart>
      <c:dateAx>
        <c:axId val="7221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1840"/>
        <c:crosses val="autoZero"/>
        <c:auto val="1"/>
        <c:lblOffset val="100"/>
        <c:baseTimeUnit val="years"/>
      </c:dateAx>
      <c:valAx>
        <c:axId val="72291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1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15072"/>
        <c:axId val="7533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15072"/>
        <c:axId val="75335168"/>
      </c:lineChart>
      <c:dateAx>
        <c:axId val="75315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35168"/>
        <c:crosses val="autoZero"/>
        <c:auto val="1"/>
        <c:lblOffset val="100"/>
        <c:baseTimeUnit val="years"/>
      </c:dateAx>
      <c:valAx>
        <c:axId val="7533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15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67776"/>
        <c:axId val="7547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67776"/>
        <c:axId val="75470720"/>
      </c:lineChart>
      <c:dateAx>
        <c:axId val="7546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70720"/>
        <c:crosses val="autoZero"/>
        <c:auto val="1"/>
        <c:lblOffset val="100"/>
        <c:baseTimeUnit val="years"/>
      </c:dateAx>
      <c:valAx>
        <c:axId val="7547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6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131.80000000000001</c:v>
                </c:pt>
                <c:pt idx="2">
                  <c:v>186.46</c:v>
                </c:pt>
                <c:pt idx="3">
                  <c:v>137.27000000000001</c:v>
                </c:pt>
                <c:pt idx="4">
                  <c:v>97.47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87872"/>
        <c:axId val="7549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87872"/>
        <c:axId val="75490048"/>
      </c:lineChart>
      <c:dateAx>
        <c:axId val="7548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90048"/>
        <c:crosses val="autoZero"/>
        <c:auto val="1"/>
        <c:lblOffset val="100"/>
        <c:baseTimeUnit val="years"/>
      </c:dateAx>
      <c:valAx>
        <c:axId val="7549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8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102.19</c:v>
                </c:pt>
                <c:pt idx="1">
                  <c:v>127.47</c:v>
                </c:pt>
                <c:pt idx="2">
                  <c:v>99.08</c:v>
                </c:pt>
                <c:pt idx="3">
                  <c:v>108.59</c:v>
                </c:pt>
                <c:pt idx="4">
                  <c:v>117.64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51392"/>
        <c:axId val="10625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1392"/>
        <c:axId val="106253312"/>
      </c:lineChart>
      <c:dateAx>
        <c:axId val="10625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53312"/>
        <c:crosses val="autoZero"/>
        <c:auto val="1"/>
        <c:lblOffset val="100"/>
        <c:baseTimeUnit val="years"/>
      </c:dateAx>
      <c:valAx>
        <c:axId val="10625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5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192.2</c:v>
                </c:pt>
                <c:pt idx="1">
                  <c:v>146.16</c:v>
                </c:pt>
                <c:pt idx="2">
                  <c:v>192.58</c:v>
                </c:pt>
                <c:pt idx="3">
                  <c:v>184.89</c:v>
                </c:pt>
                <c:pt idx="4">
                  <c:v>174.5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72192"/>
        <c:axId val="11367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72192"/>
        <c:axId val="113674496"/>
      </c:lineChart>
      <c:dateAx>
        <c:axId val="11367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674496"/>
        <c:crosses val="autoZero"/>
        <c:auto val="1"/>
        <c:lblOffset val="100"/>
        <c:baseTimeUnit val="years"/>
      </c:dateAx>
      <c:valAx>
        <c:axId val="11367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7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平田村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125</v>
      </c>
      <c r="AE8" s="49"/>
      <c r="AF8" s="49"/>
      <c r="AG8" s="49"/>
      <c r="AH8" s="49"/>
      <c r="AI8" s="49"/>
      <c r="AJ8" s="49"/>
      <c r="AK8" s="4"/>
      <c r="AL8" s="50">
        <f>データ!S6</f>
        <v>6411</v>
      </c>
      <c r="AM8" s="50"/>
      <c r="AN8" s="50"/>
      <c r="AO8" s="50"/>
      <c r="AP8" s="50"/>
      <c r="AQ8" s="50"/>
      <c r="AR8" s="50"/>
      <c r="AS8" s="50"/>
      <c r="AT8" s="45">
        <f>データ!T6</f>
        <v>93.42</v>
      </c>
      <c r="AU8" s="45"/>
      <c r="AV8" s="45"/>
      <c r="AW8" s="45"/>
      <c r="AX8" s="45"/>
      <c r="AY8" s="45"/>
      <c r="AZ8" s="45"/>
      <c r="BA8" s="45"/>
      <c r="BB8" s="45">
        <f>データ!U6</f>
        <v>68.63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31.99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4320</v>
      </c>
      <c r="AE10" s="50"/>
      <c r="AF10" s="50"/>
      <c r="AG10" s="50"/>
      <c r="AH10" s="50"/>
      <c r="AI10" s="50"/>
      <c r="AJ10" s="50"/>
      <c r="AK10" s="2"/>
      <c r="AL10" s="50">
        <f>データ!V6</f>
        <v>2034</v>
      </c>
      <c r="AM10" s="50"/>
      <c r="AN10" s="50"/>
      <c r="AO10" s="50"/>
      <c r="AP10" s="50"/>
      <c r="AQ10" s="50"/>
      <c r="AR10" s="50"/>
      <c r="AS10" s="50"/>
      <c r="AT10" s="45">
        <f>データ!W6</f>
        <v>2.17</v>
      </c>
      <c r="AU10" s="45"/>
      <c r="AV10" s="45"/>
      <c r="AW10" s="45"/>
      <c r="AX10" s="45"/>
      <c r="AY10" s="45"/>
      <c r="AZ10" s="45"/>
      <c r="BA10" s="45"/>
      <c r="BB10" s="45">
        <f>データ!X6</f>
        <v>937.33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75035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平田村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31.99</v>
      </c>
      <c r="Q6" s="34">
        <f t="shared" si="3"/>
        <v>100</v>
      </c>
      <c r="R6" s="34">
        <f t="shared" si="3"/>
        <v>4320</v>
      </c>
      <c r="S6" s="34">
        <f t="shared" si="3"/>
        <v>6411</v>
      </c>
      <c r="T6" s="34">
        <f t="shared" si="3"/>
        <v>93.42</v>
      </c>
      <c r="U6" s="34">
        <f t="shared" si="3"/>
        <v>68.63</v>
      </c>
      <c r="V6" s="34">
        <f t="shared" si="3"/>
        <v>2034</v>
      </c>
      <c r="W6" s="34">
        <f t="shared" si="3"/>
        <v>2.17</v>
      </c>
      <c r="X6" s="34">
        <f t="shared" si="3"/>
        <v>937.33</v>
      </c>
      <c r="Y6" s="35">
        <f>IF(Y7="",NA(),Y7)</f>
        <v>107.03</v>
      </c>
      <c r="Z6" s="35">
        <f t="shared" ref="Z6:AH6" si="4">IF(Z7="",NA(),Z7)</f>
        <v>98.04</v>
      </c>
      <c r="AA6" s="35">
        <f t="shared" si="4"/>
        <v>100.71</v>
      </c>
      <c r="AB6" s="35">
        <f t="shared" si="4"/>
        <v>104.18</v>
      </c>
      <c r="AC6" s="35">
        <f t="shared" si="4"/>
        <v>107.39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131.80000000000001</v>
      </c>
      <c r="BH6" s="35">
        <f t="shared" si="7"/>
        <v>186.46</v>
      </c>
      <c r="BI6" s="35">
        <f t="shared" si="7"/>
        <v>137.27000000000001</v>
      </c>
      <c r="BJ6" s="35">
        <f t="shared" si="7"/>
        <v>97.47</v>
      </c>
      <c r="BK6" s="35">
        <f t="shared" si="7"/>
        <v>1144.05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102.19</v>
      </c>
      <c r="BR6" s="35">
        <f t="shared" ref="BR6:BZ6" si="8">IF(BR7="",NA(),BR7)</f>
        <v>127.47</v>
      </c>
      <c r="BS6" s="35">
        <f t="shared" si="8"/>
        <v>99.08</v>
      </c>
      <c r="BT6" s="35">
        <f t="shared" si="8"/>
        <v>108.59</v>
      </c>
      <c r="BU6" s="35">
        <f t="shared" si="8"/>
        <v>117.64</v>
      </c>
      <c r="BV6" s="35">
        <f t="shared" si="8"/>
        <v>42.48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192.2</v>
      </c>
      <c r="CC6" s="35">
        <f t="shared" ref="CC6:CK6" si="9">IF(CC7="",NA(),CC7)</f>
        <v>146.16</v>
      </c>
      <c r="CD6" s="35">
        <f t="shared" si="9"/>
        <v>192.58</v>
      </c>
      <c r="CE6" s="35">
        <f t="shared" si="9"/>
        <v>184.89</v>
      </c>
      <c r="CF6" s="35">
        <f t="shared" si="9"/>
        <v>174.5</v>
      </c>
      <c r="CG6" s="35">
        <f t="shared" si="9"/>
        <v>343.8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48.89</v>
      </c>
      <c r="CN6" s="35">
        <f t="shared" ref="CN6:CV6" si="10">IF(CN7="",NA(),CN7)</f>
        <v>52.58</v>
      </c>
      <c r="CO6" s="35">
        <f t="shared" si="10"/>
        <v>54.39</v>
      </c>
      <c r="CP6" s="35">
        <f t="shared" si="10"/>
        <v>52.99</v>
      </c>
      <c r="CQ6" s="35">
        <f t="shared" si="10"/>
        <v>52.09</v>
      </c>
      <c r="CR6" s="35">
        <f t="shared" si="10"/>
        <v>46.06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74.88</v>
      </c>
      <c r="CY6" s="35">
        <f t="shared" ref="CY6:DG6" si="11">IF(CY7="",NA(),CY7)</f>
        <v>79.11</v>
      </c>
      <c r="CZ6" s="35">
        <f t="shared" si="11"/>
        <v>80.040000000000006</v>
      </c>
      <c r="DA6" s="35">
        <f t="shared" si="11"/>
        <v>81.2</v>
      </c>
      <c r="DB6" s="35">
        <f t="shared" si="11"/>
        <v>81.22</v>
      </c>
      <c r="DC6" s="35">
        <f t="shared" si="11"/>
        <v>72.989999999999995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75035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31.99</v>
      </c>
      <c r="Q7" s="38">
        <v>100</v>
      </c>
      <c r="R7" s="38">
        <v>4320</v>
      </c>
      <c r="S7" s="38">
        <v>6411</v>
      </c>
      <c r="T7" s="38">
        <v>93.42</v>
      </c>
      <c r="U7" s="38">
        <v>68.63</v>
      </c>
      <c r="V7" s="38">
        <v>2034</v>
      </c>
      <c r="W7" s="38">
        <v>2.17</v>
      </c>
      <c r="X7" s="38">
        <v>937.33</v>
      </c>
      <c r="Y7" s="38">
        <v>107.03</v>
      </c>
      <c r="Z7" s="38">
        <v>98.04</v>
      </c>
      <c r="AA7" s="38">
        <v>100.71</v>
      </c>
      <c r="AB7" s="38">
        <v>104.18</v>
      </c>
      <c r="AC7" s="38">
        <v>107.39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131.80000000000001</v>
      </c>
      <c r="BH7" s="38">
        <v>186.46</v>
      </c>
      <c r="BI7" s="38">
        <v>137.27000000000001</v>
      </c>
      <c r="BJ7" s="38">
        <v>97.47</v>
      </c>
      <c r="BK7" s="38">
        <v>1144.05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102.19</v>
      </c>
      <c r="BR7" s="38">
        <v>127.47</v>
      </c>
      <c r="BS7" s="38">
        <v>99.08</v>
      </c>
      <c r="BT7" s="38">
        <v>108.59</v>
      </c>
      <c r="BU7" s="38">
        <v>117.64</v>
      </c>
      <c r="BV7" s="38">
        <v>42.48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192.2</v>
      </c>
      <c r="CC7" s="38">
        <v>146.16</v>
      </c>
      <c r="CD7" s="38">
        <v>192.58</v>
      </c>
      <c r="CE7" s="38">
        <v>184.89</v>
      </c>
      <c r="CF7" s="38">
        <v>174.5</v>
      </c>
      <c r="CG7" s="38">
        <v>343.8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48.89</v>
      </c>
      <c r="CN7" s="38">
        <v>52.58</v>
      </c>
      <c r="CO7" s="38">
        <v>54.39</v>
      </c>
      <c r="CP7" s="38">
        <v>52.99</v>
      </c>
      <c r="CQ7" s="38">
        <v>52.09</v>
      </c>
      <c r="CR7" s="38">
        <v>46.06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74.88</v>
      </c>
      <c r="CY7" s="38">
        <v>79.11</v>
      </c>
      <c r="CZ7" s="38">
        <v>80.040000000000006</v>
      </c>
      <c r="DA7" s="38">
        <v>81.2</v>
      </c>
      <c r="DB7" s="38">
        <v>81.22</v>
      </c>
      <c r="DC7" s="38">
        <v>72.989999999999995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2018-02-26T06:52:24Z</dcterms:modified>
</cp:coreProperties>
</file>