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I10" i="4"/>
  <c r="AL8" i="4"/>
  <c r="P8" i="4"/>
  <c r="I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<sst xmlns="http://schemas.openxmlformats.org/spreadsheetml/2006/main" count="240" uniqueCount="125">
  <si>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</si>
  <si>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</si>
  <si>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</si>
  <si>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</si>
  <si>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</si>
  <si>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</si>
  <si>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</si>
  <si>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</si>
  <si>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</si>
  <si>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</si>
  <si>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</si>
  <si>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</si>
  <si>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</si>
  <si>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</si>
  <si>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</si>
  <si>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</si>
  <si>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</si>
  <si>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</si>
  <si>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</si>
  <si>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</si>
  <si>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</si>
  <si>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</si>
  <si>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</si>
  <si>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</si>
  <si>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</si>
  <si>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</si>
  <si>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</si>
  <si>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</si>
  <si>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</si>
  <si>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</si>
  <si>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</si>
  <si>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</si>
  <si>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</si>
  <si>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</si>
  <si>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</si>
  <si>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</si>
  <si>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</si>
  <si>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</si>
  <si>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</si>
  <si>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</si>
  <si>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</si>
  <si>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</si>
  <si>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</si>
  <si>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</si>
  <si>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</si>
  <si>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</si>
  <si>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</si>
  <si>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</si>
  <si>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</si>
  <si>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</si>
  <si>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</si>
  <si>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</si>
  <si>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</si>
  <si>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</si>
  <si>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</si>
  <si>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</si>
  <si>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</si>
  <si>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</si>
  <si>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</si>
  <si>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</si>
  <si>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</si>
  <si>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</si>
  <si>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</si>
  <si>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</si>
  <si>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</si>
  <si>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</si>
  <si>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</si>
  <si>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</si>
  <si>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</si>
  <si>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</si>
  <si>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</si>
  <si>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</si>
  <si>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</si>
  <si>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</si>
  <si>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</si>
  <si>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</si>
  <si>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</si>
  <si>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</si>
  <si>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</si>
  <si>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</si>
  <si>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</si>
  <si>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</si>
  <si>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</si>
  <si>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</si>
  <si>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</si>
  <si>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</si>
  <si>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</si>
  <si>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</si>
  <si>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</si>
  <si>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</si>
  <si>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</si>
  <si>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</si>
  <si>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</si>
  <si>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</si>
  <si>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</si>
  <si>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</si>
  <si>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</si>
  <si>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</si>
  <si>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</si>
  <si>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</si>
  <si>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</si>
  <si>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</si>
  <si>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</si>
  <si>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</si>
  <si>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</si>
  <si>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</si>
  <si>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</si>
  <si>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</si>
  <si>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</si>
  <si>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塙町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</si>
  <si>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</si>
  <si>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</si>
  <si>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</si>
  <si>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</si>
  <si>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</si>
  <si>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</si>
  <si>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</si>
  <si>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</si>
  <si>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</si>
  <si>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</si>
  <si>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</si>
  <si>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は100％を下回り、赤字の状況である。H28は51.76%で、前年度より3.62ポイント低下している。④企業債残高対事業規模比率はＨ28に1139.38%となり、平均値974.93より164.45ポイント高い状況である。⑤Ｈ28の経費回収率は37.51%で、前年度より0.32ポイント低下した。平均値55.32%を17.81ポイント下回っている。⑥汚水処理原価はＨ28で388.98円で前年度より2.62円上昇し、平均値の283.17円の1.37倍となっている。Ｈ28の⑦施設利用率は56.54%で平均値60.65%を4.11ポイント下回っている。Ｈ28の水洗化率は、83.77%で平均値84.58%を0.81ポイント下回っている。</t>
    <rPh sb="52" eb="54">
      <t>テイカ</t>
    </rPh>
    <rPh sb="137" eb="140">
      <t>ゼンネンド</t>
    </rPh>
    <rPh sb="150" eb="152">
      <t>テイカ</t>
    </rPh>
    <rPh sb="210" eb="211">
      <t>エン</t>
    </rPh>
    <rPh sb="211" eb="213">
      <t>ジョウショウ</t>
    </rPh>
    <rPh sb="225" eb="226">
      <t>エン</t>
    </rPh>
    <rPh sb="231" eb="232">
      <t>バイ</t>
    </rPh>
    <rPh sb="275" eb="276">
      <t>シタ</t>
    </rPh>
    <rPh sb="276" eb="277">
      <t>マワ</t>
    </rPh>
    <rPh sb="317" eb="318">
      <t>シタ</t>
    </rPh>
    <rPh sb="318" eb="319">
      <t>マワ</t>
    </rPh>
    <phoneticPr fontId="4"/>
  </si>
  <si>
    <t>４つの地区の施設を有しているが、最古のものは平成2年供用開始で、27年が経過している。施設機器類に経年劣化による能力不足が発生し、交換や修繕等で対応しているが、大規模な改築・更新を検討する必要がある。平成10年に供用開始している施設についても順次、対応していかなければならない状況である。</t>
    <rPh sb="26" eb="28">
      <t>キョウヨウ</t>
    </rPh>
    <rPh sb="28" eb="30">
      <t>カイシ</t>
    </rPh>
    <phoneticPr fontId="4"/>
  </si>
  <si>
    <t>行政区域内人口の減少等から加入人口の飛躍的な増加は期待できず、使用料の大幅な増加は見込めない状況の中、これまで整備してきた施設の更新需要が見込まれる厳しい経営環境にある。施設の機能診断を実施し、最適整備構想の策定を進めている。一部エリアの公共下水道への統合も視野に入れて、施設の計画的な更新を実施していく。地方債償還と施設の更新に必要な経費が多額になることが想定されるので、処理区域内の世帯に加入促進のための啓発を行うと共に、使用料等の見直しの検討も行っていく。</t>
    <rPh sb="113" eb="115">
      <t>イチブ</t>
    </rPh>
    <rPh sb="129" eb="131">
      <t>シヤ</t>
    </rPh>
    <rPh sb="132" eb="133">
      <t>イ</t>
    </rPh>
    <rPh sb="216" eb="217">
      <t>トウ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</si>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</sst>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171456"/>
        <c:axId val="4921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49171456"/>
        <c:axId val="49214976"/>
      </c:lineChart>
      <c:dateAx>
        <c:axId val="49171456"/>
        <c:scaling>
          <c:orientation val="minMax"/>
        </c:scaling>
        <c:delete val="1"/>
        <c:axPos val="b"/>
        <c:numFmt formatCode="ge" sourceLinked="1"/>
        <c:majorTickMark val="none"/>
        <c:minorTickMark val="none"/>
        <c:tickLblPos val="none"/>
        <c:crossAx val="49214976"/>
        <c:crosses val="autoZero"/>
        <c:auto val="1"/>
        <c:lblOffset val="100"/>
        <c:baseTimeUnit val="years"/>
      </c:dateAx>
      <c:valAx>
        <c:axId val="4921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53.52</c:v>
                </c:pt>
                <c:pt idx="1">
                  <c:v>50.04</c:v>
                </c:pt>
                <c:pt idx="2">
                  <c:v>58.5</c:v>
                </c:pt>
                <c:pt idx="3">
                  <c:v>56.9</c:v>
                </c:pt>
                <c:pt idx="4">
                  <c:v>56.54</c:v>
                </c:pt>
              </c:numCache>
            </c:numRef>
          </c:val>
        </c:ser>
        <c:dLbls>
          <c:showLegendKey val="0"/>
          <c:showVal val="0"/>
          <c:showCatName val="0"/>
          <c:showSerName val="0"/>
          <c:showPercent val="0"/>
          <c:showBubbleSize val="0"/>
        </c:dLbls>
        <c:gapWidth val="150"/>
        <c:axId val="145595008"/>
        <c:axId val="14565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45595008"/>
        <c:axId val="145651200"/>
      </c:lineChart>
      <c:dateAx>
        <c:axId val="145595008"/>
        <c:scaling>
          <c:orientation val="minMax"/>
        </c:scaling>
        <c:delete val="1"/>
        <c:axPos val="b"/>
        <c:numFmt formatCode="ge" sourceLinked="1"/>
        <c:majorTickMark val="none"/>
        <c:minorTickMark val="none"/>
        <c:tickLblPos val="none"/>
        <c:crossAx val="145651200"/>
        <c:crosses val="autoZero"/>
        <c:auto val="1"/>
        <c:lblOffset val="100"/>
        <c:baseTimeUnit val="years"/>
      </c:dateAx>
      <c:valAx>
        <c:axId val="14565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9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80.489999999999995</c:v>
                </c:pt>
                <c:pt idx="1">
                  <c:v>81.67</c:v>
                </c:pt>
                <c:pt idx="2">
                  <c:v>83.26</c:v>
                </c:pt>
                <c:pt idx="3">
                  <c:v>86</c:v>
                </c:pt>
                <c:pt idx="4">
                  <c:v>83.77</c:v>
                </c:pt>
              </c:numCache>
            </c:numRef>
          </c:val>
        </c:ser>
        <c:dLbls>
          <c:showLegendKey val="0"/>
          <c:showVal val="0"/>
          <c:showCatName val="0"/>
          <c:showSerName val="0"/>
          <c:showPercent val="0"/>
          <c:showBubbleSize val="0"/>
        </c:dLbls>
        <c:gapWidth val="150"/>
        <c:axId val="72196096"/>
        <c:axId val="7219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72196096"/>
        <c:axId val="72198016"/>
      </c:lineChart>
      <c:dateAx>
        <c:axId val="72196096"/>
        <c:scaling>
          <c:orientation val="minMax"/>
        </c:scaling>
        <c:delete val="1"/>
        <c:axPos val="b"/>
        <c:numFmt formatCode="ge" sourceLinked="1"/>
        <c:majorTickMark val="none"/>
        <c:minorTickMark val="none"/>
        <c:tickLblPos val="none"/>
        <c:crossAx val="72198016"/>
        <c:crosses val="autoZero"/>
        <c:auto val="1"/>
        <c:lblOffset val="100"/>
        <c:baseTimeUnit val="years"/>
      </c:dateAx>
      <c:valAx>
        <c:axId val="7219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9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55.96</c:v>
                </c:pt>
                <c:pt idx="1">
                  <c:v>42.36</c:v>
                </c:pt>
                <c:pt idx="2">
                  <c:v>63.54</c:v>
                </c:pt>
                <c:pt idx="3">
                  <c:v>55.38</c:v>
                </c:pt>
                <c:pt idx="4">
                  <c:v>51.76</c:v>
                </c:pt>
              </c:numCache>
            </c:numRef>
          </c:val>
        </c:ser>
        <c:dLbls>
          <c:showLegendKey val="0"/>
          <c:showVal val="0"/>
          <c:showCatName val="0"/>
          <c:showSerName val="0"/>
          <c:showPercent val="0"/>
          <c:showBubbleSize val="0"/>
        </c:dLbls>
        <c:gapWidth val="150"/>
        <c:axId val="49252608"/>
        <c:axId val="4926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52608"/>
        <c:axId val="49263744"/>
      </c:lineChart>
      <c:dateAx>
        <c:axId val="49252608"/>
        <c:scaling>
          <c:orientation val="minMax"/>
        </c:scaling>
        <c:delete val="1"/>
        <c:axPos val="b"/>
        <c:numFmt formatCode="ge" sourceLinked="1"/>
        <c:majorTickMark val="none"/>
        <c:minorTickMark val="none"/>
        <c:tickLblPos val="none"/>
        <c:crossAx val="49263744"/>
        <c:crosses val="autoZero"/>
        <c:auto val="1"/>
        <c:lblOffset val="100"/>
        <c:baseTimeUnit val="years"/>
      </c:dateAx>
      <c:valAx>
        <c:axId val="4926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5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41824"/>
        <c:axId val="7216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41824"/>
        <c:axId val="72164480"/>
      </c:lineChart>
      <c:dateAx>
        <c:axId val="72141824"/>
        <c:scaling>
          <c:orientation val="minMax"/>
        </c:scaling>
        <c:delete val="1"/>
        <c:axPos val="b"/>
        <c:numFmt formatCode="ge" sourceLinked="1"/>
        <c:majorTickMark val="none"/>
        <c:minorTickMark val="none"/>
        <c:tickLblPos val="none"/>
        <c:crossAx val="72164480"/>
        <c:crosses val="autoZero"/>
        <c:auto val="1"/>
        <c:lblOffset val="100"/>
        <c:baseTimeUnit val="years"/>
      </c:dateAx>
      <c:valAx>
        <c:axId val="7216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310592"/>
        <c:axId val="7531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310592"/>
        <c:axId val="75313920"/>
      </c:lineChart>
      <c:dateAx>
        <c:axId val="75310592"/>
        <c:scaling>
          <c:orientation val="minMax"/>
        </c:scaling>
        <c:delete val="1"/>
        <c:axPos val="b"/>
        <c:numFmt formatCode="ge" sourceLinked="1"/>
        <c:majorTickMark val="none"/>
        <c:minorTickMark val="none"/>
        <c:tickLblPos val="none"/>
        <c:crossAx val="75313920"/>
        <c:crosses val="autoZero"/>
        <c:auto val="1"/>
        <c:lblOffset val="100"/>
        <c:baseTimeUnit val="years"/>
      </c:dateAx>
      <c:valAx>
        <c:axId val="7531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1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439488"/>
        <c:axId val="7544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439488"/>
        <c:axId val="75443200"/>
      </c:lineChart>
      <c:dateAx>
        <c:axId val="75439488"/>
        <c:scaling>
          <c:orientation val="minMax"/>
        </c:scaling>
        <c:delete val="1"/>
        <c:axPos val="b"/>
        <c:numFmt formatCode="ge" sourceLinked="1"/>
        <c:majorTickMark val="none"/>
        <c:minorTickMark val="none"/>
        <c:tickLblPos val="none"/>
        <c:crossAx val="75443200"/>
        <c:crosses val="autoZero"/>
        <c:auto val="1"/>
        <c:lblOffset val="100"/>
        <c:baseTimeUnit val="years"/>
      </c:dateAx>
      <c:valAx>
        <c:axId val="7544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3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476352"/>
        <c:axId val="7548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476352"/>
        <c:axId val="75482624"/>
      </c:lineChart>
      <c:dateAx>
        <c:axId val="75476352"/>
        <c:scaling>
          <c:orientation val="minMax"/>
        </c:scaling>
        <c:delete val="1"/>
        <c:axPos val="b"/>
        <c:numFmt formatCode="ge" sourceLinked="1"/>
        <c:majorTickMark val="none"/>
        <c:minorTickMark val="none"/>
        <c:tickLblPos val="none"/>
        <c:crossAx val="75482624"/>
        <c:crosses val="autoZero"/>
        <c:auto val="1"/>
        <c:lblOffset val="100"/>
        <c:baseTimeUnit val="years"/>
      </c:dateAx>
      <c:valAx>
        <c:axId val="7548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7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1571.62</c:v>
                </c:pt>
                <c:pt idx="1">
                  <c:v>1502</c:v>
                </c:pt>
                <c:pt idx="2">
                  <c:v>480.85</c:v>
                </c:pt>
                <c:pt idx="3">
                  <c:v>1338.41</c:v>
                </c:pt>
                <c:pt idx="4">
                  <c:v>1139.3800000000001</c:v>
                </c:pt>
              </c:numCache>
            </c:numRef>
          </c:val>
        </c:ser>
        <c:dLbls>
          <c:showLegendKey val="0"/>
          <c:showVal val="0"/>
          <c:showCatName val="0"/>
          <c:showSerName val="0"/>
          <c:showPercent val="0"/>
          <c:showBubbleSize val="0"/>
        </c:dLbls>
        <c:gapWidth val="150"/>
        <c:axId val="93941120"/>
        <c:axId val="9395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93941120"/>
        <c:axId val="93955584"/>
      </c:lineChart>
      <c:dateAx>
        <c:axId val="93941120"/>
        <c:scaling>
          <c:orientation val="minMax"/>
        </c:scaling>
        <c:delete val="1"/>
        <c:axPos val="b"/>
        <c:numFmt formatCode="ge" sourceLinked="1"/>
        <c:majorTickMark val="none"/>
        <c:minorTickMark val="none"/>
        <c:tickLblPos val="none"/>
        <c:crossAx val="93955584"/>
        <c:crosses val="autoZero"/>
        <c:auto val="1"/>
        <c:lblOffset val="100"/>
        <c:baseTimeUnit val="years"/>
      </c:dateAx>
      <c:valAx>
        <c:axId val="9395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4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41.12</c:v>
                </c:pt>
                <c:pt idx="1">
                  <c:v>37.07</c:v>
                </c:pt>
                <c:pt idx="2">
                  <c:v>50.69</c:v>
                </c:pt>
                <c:pt idx="3">
                  <c:v>37.83</c:v>
                </c:pt>
                <c:pt idx="4">
                  <c:v>37.51</c:v>
                </c:pt>
              </c:numCache>
            </c:numRef>
          </c:val>
        </c:ser>
        <c:dLbls>
          <c:showLegendKey val="0"/>
          <c:showVal val="0"/>
          <c:showCatName val="0"/>
          <c:showSerName val="0"/>
          <c:showPercent val="0"/>
          <c:showBubbleSize val="0"/>
        </c:dLbls>
        <c:gapWidth val="150"/>
        <c:axId val="113846528"/>
        <c:axId val="14079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13846528"/>
        <c:axId val="140796288"/>
      </c:lineChart>
      <c:dateAx>
        <c:axId val="113846528"/>
        <c:scaling>
          <c:orientation val="minMax"/>
        </c:scaling>
        <c:delete val="1"/>
        <c:axPos val="b"/>
        <c:numFmt formatCode="ge" sourceLinked="1"/>
        <c:majorTickMark val="none"/>
        <c:minorTickMark val="none"/>
        <c:tickLblPos val="none"/>
        <c:crossAx val="140796288"/>
        <c:crosses val="autoZero"/>
        <c:auto val="1"/>
        <c:lblOffset val="100"/>
        <c:baseTimeUnit val="years"/>
      </c:dateAx>
      <c:valAx>
        <c:axId val="14079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348.99</c:v>
                </c:pt>
                <c:pt idx="1">
                  <c:v>417.64</c:v>
                </c:pt>
                <c:pt idx="2">
                  <c:v>330.37</c:v>
                </c:pt>
                <c:pt idx="3">
                  <c:v>386.36</c:v>
                </c:pt>
                <c:pt idx="4">
                  <c:v>388.98</c:v>
                </c:pt>
              </c:numCache>
            </c:numRef>
          </c:val>
        </c:ser>
        <c:dLbls>
          <c:showLegendKey val="0"/>
          <c:showVal val="0"/>
          <c:showCatName val="0"/>
          <c:showSerName val="0"/>
          <c:showPercent val="0"/>
          <c:showBubbleSize val="0"/>
        </c:dLbls>
        <c:gapWidth val="150"/>
        <c:axId val="143715712"/>
        <c:axId val="14433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43715712"/>
        <c:axId val="144332672"/>
      </c:lineChart>
      <c:dateAx>
        <c:axId val="143715712"/>
        <c:scaling>
          <c:orientation val="minMax"/>
        </c:scaling>
        <c:delete val="1"/>
        <c:axPos val="b"/>
        <c:numFmt formatCode="ge" sourceLinked="1"/>
        <c:majorTickMark val="none"/>
        <c:minorTickMark val="none"/>
        <c:tickLblPos val="none"/>
        <c:crossAx val="144332672"/>
        <c:crosses val="autoZero"/>
        <c:auto val="1"/>
        <c:lblOffset val="100"/>
        <c:baseTimeUnit val="years"/>
      </c:dateAx>
      <c:valAx>
        <c:axId val="14433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塙町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124</v>
      </c>
      <c r="AE8" s="49"/>
      <c r="AF8" s="49"/>
      <c r="AG8" s="49"/>
      <c r="AH8" s="49"/>
      <c r="AI8" s="49"/>
      <c r="AJ8" s="49"/>
      <c r="AK8" s="4"/>
      <c r="AL8" s="50">
        <f>データ!S6</f>
        <v>9210</v>
      </c>
      <c r="AM8" s="50"/>
      <c r="AN8" s="50"/>
      <c r="AO8" s="50"/>
      <c r="AP8" s="50"/>
      <c r="AQ8" s="50"/>
      <c r="AR8" s="50"/>
      <c r="AS8" s="50"/>
      <c r="AT8" s="45">
        <f>データ!T6</f>
        <v>211.41</v>
      </c>
      <c r="AU8" s="45"/>
      <c r="AV8" s="45"/>
      <c r="AW8" s="45"/>
      <c r="AX8" s="45"/>
      <c r="AY8" s="45"/>
      <c r="AZ8" s="45"/>
      <c r="BA8" s="45"/>
      <c r="BB8" s="45">
        <f>データ!U6</f>
        <v>43.56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29.04</v>
      </c>
      <c r="Q10" s="45"/>
      <c r="R10" s="45"/>
      <c r="S10" s="45"/>
      <c r="T10" s="45"/>
      <c r="U10" s="45"/>
      <c r="V10" s="45"/>
      <c r="W10" s="45">
        <f>データ!Q6</f>
        <v>90</v>
      </c>
      <c r="X10" s="45"/>
      <c r="Y10" s="45"/>
      <c r="Z10" s="45"/>
      <c r="AA10" s="45"/>
      <c r="AB10" s="45"/>
      <c r="AC10" s="45"/>
      <c r="AD10" s="50">
        <f>データ!R6</f>
        <v>2921</v>
      </c>
      <c r="AE10" s="50"/>
      <c r="AF10" s="50"/>
      <c r="AG10" s="50"/>
      <c r="AH10" s="50"/>
      <c r="AI10" s="50"/>
      <c r="AJ10" s="50"/>
      <c r="AK10" s="2"/>
      <c r="AL10" s="50">
        <f>データ!V6</f>
        <v>2655</v>
      </c>
      <c r="AM10" s="50"/>
      <c r="AN10" s="50"/>
      <c r="AO10" s="50"/>
      <c r="AP10" s="50"/>
      <c r="AQ10" s="50"/>
      <c r="AR10" s="50"/>
      <c r="AS10" s="50"/>
      <c r="AT10" s="45">
        <f>データ!W6</f>
        <v>2.12</v>
      </c>
      <c r="AU10" s="45"/>
      <c r="AV10" s="45"/>
      <c r="AW10" s="45"/>
      <c r="AX10" s="45"/>
      <c r="AY10" s="45"/>
      <c r="AZ10" s="45"/>
      <c r="BA10" s="45"/>
      <c r="BB10" s="45">
        <f>データ!X6</f>
        <v>1252.3599999999999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74837</v>
      </c>
      <c r="D6" s="33">
        <f t="shared" si="3"/>
        <v>47</v>
      </c>
      <c r="E6" s="33">
        <f t="shared" si="3"/>
        <v>17</v>
      </c>
      <c r="F6" s="33">
        <f t="shared" si="3"/>
        <v>5</v>
      </c>
      <c r="G6" s="33">
        <f t="shared" si="3"/>
        <v>0</v>
      </c>
      <c r="H6" s="33" t="str">
        <f t="shared" si="3"/>
        <v>福島県　塙町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29.04</v>
      </c>
      <c r="Q6" s="34">
        <f t="shared" si="3"/>
        <v>90</v>
      </c>
      <c r="R6" s="34">
        <f t="shared" si="3"/>
        <v>2921</v>
      </c>
      <c r="S6" s="34">
        <f t="shared" si="3"/>
        <v>9210</v>
      </c>
      <c r="T6" s="34">
        <f t="shared" si="3"/>
        <v>211.41</v>
      </c>
      <c r="U6" s="34">
        <f t="shared" si="3"/>
        <v>43.56</v>
      </c>
      <c r="V6" s="34">
        <f t="shared" si="3"/>
        <v>2655</v>
      </c>
      <c r="W6" s="34">
        <f t="shared" si="3"/>
        <v>2.12</v>
      </c>
      <c r="X6" s="34">
        <f t="shared" si="3"/>
        <v>1252.3599999999999</v>
      </c>
      <c r="Y6" s="35">
        <f>IF(Y7="",NA(),Y7)</f>
        <v>55.96</v>
      </c>
      <c r="Z6" s="35">
        <f t="shared" ref="Z6:AH6" si="4">IF(Z7="",NA(),Z7)</f>
        <v>42.36</v>
      </c>
      <c r="AA6" s="35">
        <f t="shared" si="4"/>
        <v>63.54</v>
      </c>
      <c r="AB6" s="35">
        <f t="shared" si="4"/>
        <v>55.38</v>
      </c>
      <c r="AC6" s="35">
        <f t="shared" si="4"/>
        <v>51.76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1571.62</v>
      </c>
      <c r="BG6" s="35">
        <f t="shared" ref="BG6:BO6" si="7">IF(BG7="",NA(),BG7)</f>
        <v>1502</v>
      </c>
      <c r="BH6" s="35">
        <f t="shared" si="7"/>
        <v>480.85</v>
      </c>
      <c r="BI6" s="35">
        <f t="shared" si="7"/>
        <v>1338.41</v>
      </c>
      <c r="BJ6" s="35">
        <f t="shared" si="7"/>
        <v>1139.3800000000001</v>
      </c>
      <c r="BK6" s="35">
        <f t="shared" si="7"/>
        <v>1197.82</v>
      </c>
      <c r="BL6" s="35">
        <f t="shared" si="7"/>
        <v>1126.77</v>
      </c>
      <c r="BM6" s="35">
        <f t="shared" si="7"/>
        <v>1044.8</v>
      </c>
      <c r="BN6" s="35">
        <f t="shared" si="7"/>
        <v>1081.8</v>
      </c>
      <c r="BO6" s="35">
        <f t="shared" si="7"/>
        <v>974.93</v>
      </c>
      <c r="BP6" s="34" t="str">
        <f>IF(BP7="","",IF(BP7="-","【-】","【"&amp;SUBSTITUTE(TEXT(BP7,"#,##0.00"),"-","△")&amp;"】"))</f>
        <v>【914.53】</v>
      </c>
      <c r="BQ6" s="35">
        <f>IF(BQ7="",NA(),BQ7)</f>
        <v>41.12</v>
      </c>
      <c r="BR6" s="35">
        <f t="shared" ref="BR6:BZ6" si="8">IF(BR7="",NA(),BR7)</f>
        <v>37.07</v>
      </c>
      <c r="BS6" s="35">
        <f t="shared" si="8"/>
        <v>50.69</v>
      </c>
      <c r="BT6" s="35">
        <f t="shared" si="8"/>
        <v>37.83</v>
      </c>
      <c r="BU6" s="35">
        <f t="shared" si="8"/>
        <v>37.51</v>
      </c>
      <c r="BV6" s="35">
        <f t="shared" si="8"/>
        <v>51.03</v>
      </c>
      <c r="BW6" s="35">
        <f t="shared" si="8"/>
        <v>50.9</v>
      </c>
      <c r="BX6" s="35">
        <f t="shared" si="8"/>
        <v>50.82</v>
      </c>
      <c r="BY6" s="35">
        <f t="shared" si="8"/>
        <v>52.19</v>
      </c>
      <c r="BZ6" s="35">
        <f t="shared" si="8"/>
        <v>55.32</v>
      </c>
      <c r="CA6" s="34" t="str">
        <f>IF(CA7="","",IF(CA7="-","【-】","【"&amp;SUBSTITUTE(TEXT(CA7,"#,##0.00"),"-","△")&amp;"】"))</f>
        <v>【55.73】</v>
      </c>
      <c r="CB6" s="35">
        <f>IF(CB7="",NA(),CB7)</f>
        <v>348.99</v>
      </c>
      <c r="CC6" s="35">
        <f t="shared" ref="CC6:CK6" si="9">IF(CC7="",NA(),CC7)</f>
        <v>417.64</v>
      </c>
      <c r="CD6" s="35">
        <f t="shared" si="9"/>
        <v>330.37</v>
      </c>
      <c r="CE6" s="35">
        <f t="shared" si="9"/>
        <v>386.36</v>
      </c>
      <c r="CF6" s="35">
        <f t="shared" si="9"/>
        <v>388.98</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53.52</v>
      </c>
      <c r="CN6" s="35">
        <f t="shared" ref="CN6:CV6" si="10">IF(CN7="",NA(),CN7)</f>
        <v>50.04</v>
      </c>
      <c r="CO6" s="35">
        <f t="shared" si="10"/>
        <v>58.5</v>
      </c>
      <c r="CP6" s="35">
        <f t="shared" si="10"/>
        <v>56.9</v>
      </c>
      <c r="CQ6" s="35">
        <f t="shared" si="10"/>
        <v>56.54</v>
      </c>
      <c r="CR6" s="35">
        <f t="shared" si="10"/>
        <v>54.74</v>
      </c>
      <c r="CS6" s="35">
        <f t="shared" si="10"/>
        <v>53.78</v>
      </c>
      <c r="CT6" s="35">
        <f t="shared" si="10"/>
        <v>53.24</v>
      </c>
      <c r="CU6" s="35">
        <f t="shared" si="10"/>
        <v>52.31</v>
      </c>
      <c r="CV6" s="35">
        <f t="shared" si="10"/>
        <v>60.65</v>
      </c>
      <c r="CW6" s="34" t="str">
        <f>IF(CW7="","",IF(CW7="-","【-】","【"&amp;SUBSTITUTE(TEXT(CW7,"#,##0.00"),"-","△")&amp;"】"))</f>
        <v>【59.15】</v>
      </c>
      <c r="CX6" s="35">
        <f>IF(CX7="",NA(),CX7)</f>
        <v>80.489999999999995</v>
      </c>
      <c r="CY6" s="35">
        <f t="shared" ref="CY6:DG6" si="11">IF(CY7="",NA(),CY7)</f>
        <v>81.67</v>
      </c>
      <c r="CZ6" s="35">
        <f t="shared" si="11"/>
        <v>83.26</v>
      </c>
      <c r="DA6" s="35">
        <f t="shared" si="11"/>
        <v>86</v>
      </c>
      <c r="DB6" s="35">
        <f t="shared" si="11"/>
        <v>83.77</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74837</v>
      </c>
      <c r="D7" s="37">
        <v>47</v>
      </c>
      <c r="E7" s="37">
        <v>17</v>
      </c>
      <c r="F7" s="37">
        <v>5</v>
      </c>
      <c r="G7" s="37">
        <v>0</v>
      </c>
      <c r="H7" s="37" t="s">
        <v>109</v>
      </c>
      <c r="I7" s="37" t="s">
        <v>110</v>
      </c>
      <c r="J7" s="37" t="s">
        <v>111</v>
      </c>
      <c r="K7" s="37" t="s">
        <v>112</v>
      </c>
      <c r="L7" s="37" t="s">
        <v>113</v>
      </c>
      <c r="M7" s="37"/>
      <c r="N7" s="38" t="s">
        <v>114</v>
      </c>
      <c r="O7" s="38" t="s">
        <v>115</v>
      </c>
      <c r="P7" s="38">
        <v>29.04</v>
      </c>
      <c r="Q7" s="38">
        <v>90</v>
      </c>
      <c r="R7" s="38">
        <v>2921</v>
      </c>
      <c r="S7" s="38">
        <v>9210</v>
      </c>
      <c r="T7" s="38">
        <v>211.41</v>
      </c>
      <c r="U7" s="38">
        <v>43.56</v>
      </c>
      <c r="V7" s="38">
        <v>2655</v>
      </c>
      <c r="W7" s="38">
        <v>2.12</v>
      </c>
      <c r="X7" s="38">
        <v>1252.3599999999999</v>
      </c>
      <c r="Y7" s="38">
        <v>55.96</v>
      </c>
      <c r="Z7" s="38">
        <v>42.36</v>
      </c>
      <c r="AA7" s="38">
        <v>63.54</v>
      </c>
      <c r="AB7" s="38">
        <v>55.38</v>
      </c>
      <c r="AC7" s="38">
        <v>51.76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1571.62</v>
      </c>
      <c r="BG7" s="38">
        <v>1502</v>
      </c>
      <c r="BH7" s="38">
        <v>480.85</v>
      </c>
      <c r="BI7" s="38">
        <v>1338.41</v>
      </c>
      <c r="BJ7" s="38">
        <v>1139.3800000000001</v>
      </c>
      <c r="BK7" s="38">
        <v>1197.82</v>
      </c>
      <c r="BL7" s="38">
        <v>1126.77</v>
      </c>
      <c r="BM7" s="38">
        <v>1044.8</v>
      </c>
      <c r="BN7" s="38">
        <v>1081.8</v>
      </c>
      <c r="BO7" s="38">
        <v>974.93</v>
      </c>
      <c r="BP7" s="38">
        <v>914.53</v>
      </c>
      <c r="BQ7" s="38">
        <v>41.12</v>
      </c>
      <c r="BR7" s="38">
        <v>37.07</v>
      </c>
      <c r="BS7" s="38">
        <v>50.69</v>
      </c>
      <c r="BT7" s="38">
        <v>37.83</v>
      </c>
      <c r="BU7" s="38">
        <v>37.51</v>
      </c>
      <c r="BV7" s="38">
        <v>51.03</v>
      </c>
      <c r="BW7" s="38">
        <v>50.9</v>
      </c>
      <c r="BX7" s="38">
        <v>50.82</v>
      </c>
      <c r="BY7" s="38">
        <v>52.19</v>
      </c>
      <c r="BZ7" s="38">
        <v>55.32</v>
      </c>
      <c r="CA7" s="38">
        <v>55.73</v>
      </c>
      <c r="CB7" s="38">
        <v>348.99</v>
      </c>
      <c r="CC7" s="38">
        <v>417.64</v>
      </c>
      <c r="CD7" s="38">
        <v>330.37</v>
      </c>
      <c r="CE7" s="38">
        <v>386.36</v>
      </c>
      <c r="CF7" s="38">
        <v>388.98</v>
      </c>
      <c r="CG7" s="38">
        <v>289.60000000000002</v>
      </c>
      <c r="CH7" s="38">
        <v>293.27</v>
      </c>
      <c r="CI7" s="38">
        <v>300.52</v>
      </c>
      <c r="CJ7" s="38">
        <v>296.14</v>
      </c>
      <c r="CK7" s="38">
        <v>283.17</v>
      </c>
      <c r="CL7" s="38">
        <v>276.77999999999997</v>
      </c>
      <c r="CM7" s="38">
        <v>53.52</v>
      </c>
      <c r="CN7" s="38">
        <v>50.04</v>
      </c>
      <c r="CO7" s="38">
        <v>58.5</v>
      </c>
      <c r="CP7" s="38">
        <v>56.9</v>
      </c>
      <c r="CQ7" s="38">
        <v>56.54</v>
      </c>
      <c r="CR7" s="38">
        <v>54.74</v>
      </c>
      <c r="CS7" s="38">
        <v>53.78</v>
      </c>
      <c r="CT7" s="38">
        <v>53.24</v>
      </c>
      <c r="CU7" s="38">
        <v>52.31</v>
      </c>
      <c r="CV7" s="38">
        <v>60.65</v>
      </c>
      <c r="CW7" s="38">
        <v>59.15</v>
      </c>
      <c r="CX7" s="38">
        <v>80.489999999999995</v>
      </c>
      <c r="CY7" s="38">
        <v>81.67</v>
      </c>
      <c r="CZ7" s="38">
        <v>83.26</v>
      </c>
      <c r="DA7" s="38">
        <v>86</v>
      </c>
      <c r="DB7" s="38">
        <v>83.77</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2018-02-02T08:59:25Z</cp:lastPrinted>
  <dcterms:created xsi:type="dcterms:W3CDTF">2017-12-25T02:25:58Z</dcterms:created>
  <dcterms:modified xsi:type="dcterms:W3CDTF">2018-02-26T06:32:37Z</dcterms:modified>
  <cp:category/>
</cp:coreProperties>
</file>