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msv00\総務課\財政係\公営企業\平成29年度\01 照会\300125 経営比較分析表の分析等について\回答\"/>
    </mc:Choice>
  </mc:AlternateContent>
  <workbookProtection workbookPassword="B319" lockStructure="1"/>
  <bookViews>
    <workbookView xWindow="0" yWindow="0" windowWidth="23040" windowHeight="9408"/>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W10" i="4"/>
  <c r="P10" i="4"/>
  <c r="I10" i="4"/>
  <c r="BB8"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<sst xmlns="http://schemas.openxmlformats.org/spreadsheetml/2006/main" count="240" uniqueCount="125">
  <si>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</si>
  <si>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</si>
  <si>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</si>
  <si>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</si>
  <si>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</si>
  <si>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</si>
  <si>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</si>
  <si>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</si>
  <si>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</si>
  <si>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</si>
  <si>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</si>
  <si>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</si>
  <si>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</si>
  <si>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</si>
  <si>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</si>
  <si>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</si>
  <si>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</si>
  <si>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</si>
  <si>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</si>
  <si>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</si>
  <si>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</si>
  <si>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</si>
  <si>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</si>
  <si>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</si>
  <si>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</si>
  <si>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</si>
  <si>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</si>
  <si>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</si>
  <si>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</si>
  <si>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</si>
  <si>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</si>
  <si>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</si>
  <si>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</si>
  <si>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</si>
  <si>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</si>
  <si>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</si>
  <si>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</si>
  <si>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</si>
  <si>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</si>
  <si>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</si>
  <si>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</si>
  <si>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</si>
  <si>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</si>
  <si>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</si>
  <si>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</si>
  <si>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</si>
  <si>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</si>
  <si>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</si>
  <si>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</si>
  <si>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</si>
  <si>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</si>
  <si>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</si>
  <si>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</si>
  <si>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</si>
  <si>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</si>
  <si>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</si>
  <si>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</si>
  <si>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</si>
  <si>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</si>
  <si>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</si>
  <si>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</si>
  <si>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</si>
  <si>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</si>
  <si>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</si>
  <si>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</si>
  <si>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</si>
  <si>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</si>
  <si>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</si>
  <si>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</si>
  <si>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</si>
  <si>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</si>
  <si>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</si>
  <si>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</si>
  <si>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</si>
  <si>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</si>
  <si>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</si>
  <si>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</si>
  <si>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</si>
  <si>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</si>
  <si>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</si>
  <si>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</si>
  <si>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</si>
  <si>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</si>
  <si>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</si>
  <si>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</si>
  <si>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</si>
  <si>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</si>
  <si>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</si>
  <si>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</si>
  <si>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</si>
  <si>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</si>
  <si>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</si>
  <si>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</si>
  <si>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</si>
  <si>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</si>
  <si>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</si>
  <si>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</si>
  <si>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</si>
  <si>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</si>
  <si>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</si>
  <si>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</si>
  <si>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</si>
  <si>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</si>
  <si>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</si>
  <si>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</si>
  <si>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</si>
  <si>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</si>
  <si>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</si>
  <si>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</si>
  <si>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会津美里町</t>
  </si>
  <si>
    <t>法非適用</t>
  </si>
  <si>
    <t>下水道事業</t>
  </si>
  <si>
    <t>公共下水道</t>
  </si>
  <si>
    <t>Cc3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</si>
  <si>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</si>
  <si>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</si>
  <si>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</si>
  <si>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</si>
  <si>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</si>
  <si>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</si>
  <si>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</si>
  <si>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</si>
  <si>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実情にあった施設整備、維持管理経費削減に向けた検証等が必要である。</t>
    <phoneticPr fontId="4"/>
  </si>
  <si>
    <t>非設置</t>
    <rPh sb="0" eb="1">
      <t>ヒ</t>
    </rPh>
    <rPh sb="1" eb="3">
      <t>セッチ</t>
    </rPh>
    <phoneticPr fontId="4"/>
  </si>
  <si>
    <t xml:space="preserve">収益的収支比率
料金収入、一般会計繰入金等で維持管理経費や支払利息等の費用を賄えていない。
企業債残高対事業規模比率
事業規模縮小による企業債発行額の減少、接続件数の増加による営業収益の増加により当該比率については減少しているが、一般会計負担額の減少により比率が増加している。
経費回収率
類似団体と比較し回収率は同じ位となっているが、接続率の向上及び費用削減等について分析する必要がある。
汚水処理原価
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rPh sb="116" eb="118">
      <t>イッパン</t>
    </rPh>
    <rPh sb="120" eb="122">
      <t>フタン</t>
    </rPh>
    <rPh sb="122" eb="123">
      <t>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</si>
</sst>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5686920"/>
        <c:axId val="23172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365686920"/>
        <c:axId val="231720680"/>
      </c:lineChart>
      <c:dateAx>
        <c:axId val="365686920"/>
        <c:scaling>
          <c:orientation val="minMax"/>
        </c:scaling>
        <c:delete val="1"/>
        <c:axPos val="b"/>
        <c:numFmt formatCode="ge" sourceLinked="1"/>
        <c:majorTickMark val="none"/>
        <c:minorTickMark val="none"/>
        <c:tickLblPos val="none"/>
        <c:crossAx val="231720680"/>
        <c:crosses val="autoZero"/>
        <c:auto val="1"/>
        <c:lblOffset val="100"/>
        <c:baseTimeUnit val="years"/>
      </c:dateAx>
      <c:valAx>
        <c:axId val="23172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8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34.33</c:v>
                </c:pt>
                <c:pt idx="1">
                  <c:v>27.15</c:v>
                </c:pt>
                <c:pt idx="2">
                  <c:v>24.36</c:v>
                </c:pt>
                <c:pt idx="3">
                  <c:v>25.05</c:v>
                </c:pt>
                <c:pt idx="4">
                  <c:v>26.06</c:v>
                </c:pt>
              </c:numCache>
            </c:numRef>
          </c:val>
        </c:ser>
        <c:dLbls>
          <c:showLegendKey val="0"/>
          <c:showVal val="0"/>
          <c:showCatName val="0"/>
          <c:showSerName val="0"/>
          <c:showPercent val="0"/>
          <c:showBubbleSize val="0"/>
        </c:dLbls>
        <c:gapWidth val="150"/>
        <c:axId val="278733680"/>
        <c:axId val="27873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278733680"/>
        <c:axId val="278734072"/>
      </c:lineChart>
      <c:dateAx>
        <c:axId val="278733680"/>
        <c:scaling>
          <c:orientation val="minMax"/>
        </c:scaling>
        <c:delete val="1"/>
        <c:axPos val="b"/>
        <c:numFmt formatCode="ge" sourceLinked="1"/>
        <c:majorTickMark val="none"/>
        <c:minorTickMark val="none"/>
        <c:tickLblPos val="none"/>
        <c:crossAx val="278734072"/>
        <c:crosses val="autoZero"/>
        <c:auto val="1"/>
        <c:lblOffset val="100"/>
        <c:baseTimeUnit val="years"/>
      </c:dateAx>
      <c:valAx>
        <c:axId val="27873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3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37.18</c:v>
                </c:pt>
                <c:pt idx="1">
                  <c:v>38.04</c:v>
                </c:pt>
                <c:pt idx="2">
                  <c:v>38.380000000000003</c:v>
                </c:pt>
                <c:pt idx="3">
                  <c:v>38.380000000000003</c:v>
                </c:pt>
                <c:pt idx="4">
                  <c:v>39.97</c:v>
                </c:pt>
              </c:numCache>
            </c:numRef>
          </c:val>
        </c:ser>
        <c:dLbls>
          <c:showLegendKey val="0"/>
          <c:showVal val="0"/>
          <c:showCatName val="0"/>
          <c:showSerName val="0"/>
          <c:showPercent val="0"/>
          <c:showBubbleSize val="0"/>
        </c:dLbls>
        <c:gapWidth val="150"/>
        <c:axId val="393107984"/>
        <c:axId val="39310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393107984"/>
        <c:axId val="393108376"/>
      </c:lineChart>
      <c:dateAx>
        <c:axId val="393107984"/>
        <c:scaling>
          <c:orientation val="minMax"/>
        </c:scaling>
        <c:delete val="1"/>
        <c:axPos val="b"/>
        <c:numFmt formatCode="ge" sourceLinked="1"/>
        <c:majorTickMark val="none"/>
        <c:minorTickMark val="none"/>
        <c:tickLblPos val="none"/>
        <c:crossAx val="393108376"/>
        <c:crosses val="autoZero"/>
        <c:auto val="1"/>
        <c:lblOffset val="100"/>
        <c:baseTimeUnit val="years"/>
      </c:dateAx>
      <c:valAx>
        <c:axId val="39310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10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66.58</c:v>
                </c:pt>
                <c:pt idx="1">
                  <c:v>65.489999999999995</c:v>
                </c:pt>
                <c:pt idx="2">
                  <c:v>71.19</c:v>
                </c:pt>
                <c:pt idx="3">
                  <c:v>76</c:v>
                </c:pt>
                <c:pt idx="4">
                  <c:v>82.52</c:v>
                </c:pt>
              </c:numCache>
            </c:numRef>
          </c:val>
        </c:ser>
        <c:dLbls>
          <c:showLegendKey val="0"/>
          <c:showVal val="0"/>
          <c:showCatName val="0"/>
          <c:showSerName val="0"/>
          <c:showPercent val="0"/>
          <c:showBubbleSize val="0"/>
        </c:dLbls>
        <c:gapWidth val="150"/>
        <c:axId val="231721856"/>
        <c:axId val="23172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721856"/>
        <c:axId val="231722248"/>
      </c:lineChart>
      <c:dateAx>
        <c:axId val="231721856"/>
        <c:scaling>
          <c:orientation val="minMax"/>
        </c:scaling>
        <c:delete val="1"/>
        <c:axPos val="b"/>
        <c:numFmt formatCode="ge" sourceLinked="1"/>
        <c:majorTickMark val="none"/>
        <c:minorTickMark val="none"/>
        <c:tickLblPos val="none"/>
        <c:crossAx val="231722248"/>
        <c:crosses val="autoZero"/>
        <c:auto val="1"/>
        <c:lblOffset val="100"/>
        <c:baseTimeUnit val="years"/>
      </c:dateAx>
      <c:valAx>
        <c:axId val="23172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6555872"/>
        <c:axId val="27655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555872"/>
        <c:axId val="276556264"/>
      </c:lineChart>
      <c:dateAx>
        <c:axId val="276555872"/>
        <c:scaling>
          <c:orientation val="minMax"/>
        </c:scaling>
        <c:delete val="1"/>
        <c:axPos val="b"/>
        <c:numFmt formatCode="ge" sourceLinked="1"/>
        <c:majorTickMark val="none"/>
        <c:minorTickMark val="none"/>
        <c:tickLblPos val="none"/>
        <c:crossAx val="276556264"/>
        <c:crosses val="autoZero"/>
        <c:auto val="1"/>
        <c:lblOffset val="100"/>
        <c:baseTimeUnit val="years"/>
      </c:dateAx>
      <c:valAx>
        <c:axId val="276556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5583168"/>
        <c:axId val="35558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5583168"/>
        <c:axId val="355583560"/>
      </c:lineChart>
      <c:dateAx>
        <c:axId val="355583168"/>
        <c:scaling>
          <c:orientation val="minMax"/>
        </c:scaling>
        <c:delete val="1"/>
        <c:axPos val="b"/>
        <c:numFmt formatCode="ge" sourceLinked="1"/>
        <c:majorTickMark val="none"/>
        <c:minorTickMark val="none"/>
        <c:tickLblPos val="none"/>
        <c:crossAx val="355583560"/>
        <c:crosses val="autoZero"/>
        <c:auto val="1"/>
        <c:lblOffset val="100"/>
        <c:baseTimeUnit val="years"/>
      </c:dateAx>
      <c:valAx>
        <c:axId val="35558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0011616"/>
        <c:axId val="28001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0011616"/>
        <c:axId val="280012008"/>
      </c:lineChart>
      <c:dateAx>
        <c:axId val="280011616"/>
        <c:scaling>
          <c:orientation val="minMax"/>
        </c:scaling>
        <c:delete val="1"/>
        <c:axPos val="b"/>
        <c:numFmt formatCode="ge" sourceLinked="1"/>
        <c:majorTickMark val="none"/>
        <c:minorTickMark val="none"/>
        <c:tickLblPos val="none"/>
        <c:crossAx val="280012008"/>
        <c:crosses val="autoZero"/>
        <c:auto val="1"/>
        <c:lblOffset val="100"/>
        <c:baseTimeUnit val="years"/>
      </c:dateAx>
      <c:valAx>
        <c:axId val="28001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9494960"/>
        <c:axId val="39010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9494960"/>
        <c:axId val="390106904"/>
      </c:lineChart>
      <c:dateAx>
        <c:axId val="469494960"/>
        <c:scaling>
          <c:orientation val="minMax"/>
        </c:scaling>
        <c:delete val="1"/>
        <c:axPos val="b"/>
        <c:numFmt formatCode="ge" sourceLinked="1"/>
        <c:majorTickMark val="none"/>
        <c:minorTickMark val="none"/>
        <c:tickLblPos val="none"/>
        <c:crossAx val="390106904"/>
        <c:crosses val="autoZero"/>
        <c:auto val="1"/>
        <c:lblOffset val="100"/>
        <c:baseTimeUnit val="years"/>
      </c:dateAx>
      <c:valAx>
        <c:axId val="39010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49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459.23</c:v>
                </c:pt>
                <c:pt idx="1">
                  <c:v>1070.78</c:v>
                </c:pt>
                <c:pt idx="2">
                  <c:v>172.59</c:v>
                </c:pt>
                <c:pt idx="3">
                  <c:v>94.6</c:v>
                </c:pt>
                <c:pt idx="4">
                  <c:v>3429.78</c:v>
                </c:pt>
              </c:numCache>
            </c:numRef>
          </c:val>
        </c:ser>
        <c:dLbls>
          <c:showLegendKey val="0"/>
          <c:showVal val="0"/>
          <c:showCatName val="0"/>
          <c:showSerName val="0"/>
          <c:showPercent val="0"/>
          <c:showBubbleSize val="0"/>
        </c:dLbls>
        <c:gapWidth val="150"/>
        <c:axId val="281239368"/>
        <c:axId val="35916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281239368"/>
        <c:axId val="359166032"/>
      </c:lineChart>
      <c:dateAx>
        <c:axId val="281239368"/>
        <c:scaling>
          <c:orientation val="minMax"/>
        </c:scaling>
        <c:delete val="1"/>
        <c:axPos val="b"/>
        <c:numFmt formatCode="ge" sourceLinked="1"/>
        <c:majorTickMark val="none"/>
        <c:minorTickMark val="none"/>
        <c:tickLblPos val="none"/>
        <c:crossAx val="359166032"/>
        <c:crosses val="autoZero"/>
        <c:auto val="1"/>
        <c:lblOffset val="100"/>
        <c:baseTimeUnit val="years"/>
      </c:dateAx>
      <c:valAx>
        <c:axId val="35916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23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91.33</c:v>
                </c:pt>
                <c:pt idx="1">
                  <c:v>81.63</c:v>
                </c:pt>
                <c:pt idx="2">
                  <c:v>86.33</c:v>
                </c:pt>
                <c:pt idx="3">
                  <c:v>59.37</c:v>
                </c:pt>
                <c:pt idx="4">
                  <c:v>62.18</c:v>
                </c:pt>
              </c:numCache>
            </c:numRef>
          </c:val>
        </c:ser>
        <c:dLbls>
          <c:showLegendKey val="0"/>
          <c:showVal val="0"/>
          <c:showCatName val="0"/>
          <c:showSerName val="0"/>
          <c:showPercent val="0"/>
          <c:showBubbleSize val="0"/>
        </c:dLbls>
        <c:gapWidth val="150"/>
        <c:axId val="469494568"/>
        <c:axId val="27593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469494568"/>
        <c:axId val="275939752"/>
      </c:lineChart>
      <c:dateAx>
        <c:axId val="469494568"/>
        <c:scaling>
          <c:orientation val="minMax"/>
        </c:scaling>
        <c:delete val="1"/>
        <c:axPos val="b"/>
        <c:numFmt formatCode="ge" sourceLinked="1"/>
        <c:majorTickMark val="none"/>
        <c:minorTickMark val="none"/>
        <c:tickLblPos val="none"/>
        <c:crossAx val="275939752"/>
        <c:crosses val="autoZero"/>
        <c:auto val="1"/>
        <c:lblOffset val="100"/>
        <c:baseTimeUnit val="years"/>
      </c:dateAx>
      <c:valAx>
        <c:axId val="27593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49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240.41</c:v>
                </c:pt>
                <c:pt idx="1">
                  <c:v>279.04000000000002</c:v>
                </c:pt>
                <c:pt idx="2">
                  <c:v>265.97000000000003</c:v>
                </c:pt>
                <c:pt idx="3">
                  <c:v>400.05</c:v>
                </c:pt>
                <c:pt idx="4">
                  <c:v>388.23</c:v>
                </c:pt>
              </c:numCache>
            </c:numRef>
          </c:val>
        </c:ser>
        <c:dLbls>
          <c:showLegendKey val="0"/>
          <c:showVal val="0"/>
          <c:showCatName val="0"/>
          <c:showSerName val="0"/>
          <c:showPercent val="0"/>
          <c:showBubbleSize val="0"/>
        </c:dLbls>
        <c:gapWidth val="150"/>
        <c:axId val="275940928"/>
        <c:axId val="27873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275940928"/>
        <c:axId val="278732504"/>
      </c:lineChart>
      <c:dateAx>
        <c:axId val="275940928"/>
        <c:scaling>
          <c:orientation val="minMax"/>
        </c:scaling>
        <c:delete val="1"/>
        <c:axPos val="b"/>
        <c:numFmt formatCode="ge" sourceLinked="1"/>
        <c:majorTickMark val="none"/>
        <c:minorTickMark val="none"/>
        <c:tickLblPos val="none"/>
        <c:crossAx val="278732504"/>
        <c:crosses val="autoZero"/>
        <c:auto val="1"/>
        <c:lblOffset val="100"/>
        <c:baseTimeUnit val="years"/>
      </c:dateAx>
      <c:valAx>
        <c:axId val="27873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9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 zoomScaleNormal="100" workbookViewId="0">
      <selection activeCell="BL45" sqref="BL45:BZ46"/>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Cc3</v>
      </c>
      <c r="X8" s="48"/>
      <c r="Y8" s="48"/>
      <c r="Z8" s="48"/>
      <c r="AA8" s="48"/>
      <c r="AB8" s="48"/>
      <c r="AC8" s="48"/>
      <c r="AD8" s="49" t="s">
        <v>123</v>
      </c>
      <c r="AE8" s="49"/>
      <c r="AF8" s="49"/>
      <c r="AG8" s="49"/>
      <c r="AH8" s="49"/>
      <c r="AI8" s="49"/>
      <c r="AJ8" s="49"/>
      <c r="AK8" s="4"/>
      <c r="AL8" s="50">
        <f>データ!S6</f>
        <v>21132</v>
      </c>
      <c r="AM8" s="50"/>
      <c r="AN8" s="50"/>
      <c r="AO8" s="50"/>
      <c r="AP8" s="50"/>
      <c r="AQ8" s="50"/>
      <c r="AR8" s="50"/>
      <c r="AS8" s="50"/>
      <c r="AT8" s="45">
        <f>データ!T6</f>
        <v>276.33</v>
      </c>
      <c r="AU8" s="45"/>
      <c r="AV8" s="45"/>
      <c r="AW8" s="45"/>
      <c r="AX8" s="45"/>
      <c r="AY8" s="45"/>
      <c r="AZ8" s="45"/>
      <c r="BA8" s="45"/>
      <c r="BB8" s="45">
        <f>データ!U6</f>
        <v>76.47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41.3</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8653</v>
      </c>
      <c r="AM10" s="50"/>
      <c r="AN10" s="50"/>
      <c r="AO10" s="50"/>
      <c r="AP10" s="50"/>
      <c r="AQ10" s="50"/>
      <c r="AR10" s="50"/>
      <c r="AS10" s="50"/>
      <c r="AT10" s="45">
        <f>データ!W6</f>
        <v>3.19</v>
      </c>
      <c r="AU10" s="45"/>
      <c r="AV10" s="45"/>
      <c r="AW10" s="45"/>
      <c r="AX10" s="45"/>
      <c r="AY10" s="45"/>
      <c r="AZ10" s="45"/>
      <c r="BA10" s="45"/>
      <c r="BB10" s="45">
        <f>データ!X6</f>
        <v>2712.54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cols>
    <col min="1" max="1" width="9" style="3"/>
    <col min="2" max="144" width="11.8867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74471</v>
      </c>
      <c r="D6" s="33">
        <f t="shared" si="3"/>
        <v>47</v>
      </c>
      <c r="E6" s="33">
        <f t="shared" si="3"/>
        <v>17</v>
      </c>
      <c r="F6" s="33">
        <f t="shared" si="3"/>
        <v>1</v>
      </c>
      <c r="G6" s="33">
        <f t="shared" si="3"/>
        <v>0</v>
      </c>
      <c r="H6" s="33" t="str">
        <f t="shared" si="3"/>
        <v>福島県　会津美里町</v>
      </c>
      <c r="I6" s="33" t="str">
        <f t="shared" si="3"/>
        <v>法非適用</v>
      </c>
      <c r="J6" s="33" t="str">
        <f t="shared" si="3"/>
        <v>下水道事業</v>
      </c>
      <c r="K6" s="33" t="str">
        <f t="shared" si="3"/>
        <v>公共下水道</v>
      </c>
      <c r="L6" s="33" t="str">
        <f t="shared" si="3"/>
        <v>Cc3</v>
      </c>
      <c r="M6" s="33">
        <f t="shared" si="3"/>
        <v>0</v>
      </c>
      <c r="N6" s="34" t="str">
        <f t="shared" si="3"/>
        <v>-</v>
      </c>
      <c r="O6" s="34" t="str">
        <f t="shared" si="3"/>
        <v>該当数値なし</v>
      </c>
      <c r="P6" s="34">
        <f t="shared" si="3"/>
        <v>41.3</v>
      </c>
      <c r="Q6" s="34">
        <f t="shared" si="3"/>
        <v>100</v>
      </c>
      <c r="R6" s="34">
        <f t="shared" si="3"/>
        <v>4860</v>
      </c>
      <c r="S6" s="34">
        <f t="shared" si="3"/>
        <v>21132</v>
      </c>
      <c r="T6" s="34">
        <f t="shared" si="3"/>
        <v>276.33</v>
      </c>
      <c r="U6" s="34">
        <f t="shared" si="3"/>
        <v>76.47</v>
      </c>
      <c r="V6" s="34">
        <f t="shared" si="3"/>
        <v>8653</v>
      </c>
      <c r="W6" s="34">
        <f t="shared" si="3"/>
        <v>3.19</v>
      </c>
      <c r="X6" s="34">
        <f t="shared" si="3"/>
        <v>2712.54</v>
      </c>
      <c r="Y6" s="35">
        <f>IF(Y7="",NA(),Y7)</f>
        <v>66.58</v>
      </c>
      <c r="Z6" s="35">
        <f t="shared" ref="Z6:AH6" si="4">IF(Z7="",NA(),Z7)</f>
        <v>65.489999999999995</v>
      </c>
      <c r="AA6" s="35">
        <f t="shared" si="4"/>
        <v>71.19</v>
      </c>
      <c r="AB6" s="35">
        <f t="shared" si="4"/>
        <v>76</v>
      </c>
      <c r="AC6" s="35">
        <f t="shared" si="4"/>
        <v>82.52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459.23</v>
      </c>
      <c r="BG6" s="35">
        <f t="shared" ref="BG6:BO6" si="7">IF(BG7="",NA(),BG7)</f>
        <v>1070.78</v>
      </c>
      <c r="BH6" s="35">
        <f t="shared" si="7"/>
        <v>172.59</v>
      </c>
      <c r="BI6" s="35">
        <f t="shared" si="7"/>
        <v>94.6</v>
      </c>
      <c r="BJ6" s="35">
        <f t="shared" si="7"/>
        <v>3429.78</v>
      </c>
      <c r="BK6" s="35">
        <f t="shared" si="7"/>
        <v>1574.53</v>
      </c>
      <c r="BL6" s="35">
        <f t="shared" si="7"/>
        <v>1506.51</v>
      </c>
      <c r="BM6" s="35">
        <f t="shared" si="7"/>
        <v>1315.67</v>
      </c>
      <c r="BN6" s="35">
        <f t="shared" si="7"/>
        <v>1240.1600000000001</v>
      </c>
      <c r="BO6" s="35">
        <f t="shared" si="7"/>
        <v>1193.49</v>
      </c>
      <c r="BP6" s="34" t="str">
        <f>IF(BP7="","",IF(BP7="-","【-】","【"&amp;SUBSTITUTE(TEXT(BP7,"#,##0.00"),"-","△")&amp;"】"))</f>
        <v>【728.30】</v>
      </c>
      <c r="BQ6" s="35">
        <f>IF(BQ7="",NA(),BQ7)</f>
        <v>91.33</v>
      </c>
      <c r="BR6" s="35">
        <f t="shared" ref="BR6:BZ6" si="8">IF(BR7="",NA(),BR7)</f>
        <v>81.63</v>
      </c>
      <c r="BS6" s="35">
        <f t="shared" si="8"/>
        <v>86.33</v>
      </c>
      <c r="BT6" s="35">
        <f t="shared" si="8"/>
        <v>59.37</v>
      </c>
      <c r="BU6" s="35">
        <f t="shared" si="8"/>
        <v>62.18</v>
      </c>
      <c r="BV6" s="35">
        <f t="shared" si="8"/>
        <v>57.36</v>
      </c>
      <c r="BW6" s="35">
        <f t="shared" si="8"/>
        <v>57.33</v>
      </c>
      <c r="BX6" s="35">
        <f t="shared" si="8"/>
        <v>60.78</v>
      </c>
      <c r="BY6" s="35">
        <f t="shared" si="8"/>
        <v>60.17</v>
      </c>
      <c r="BZ6" s="35">
        <f t="shared" si="8"/>
        <v>65.569999999999993</v>
      </c>
      <c r="CA6" s="34" t="str">
        <f>IF(CA7="","",IF(CA7="-","【-】","【"&amp;SUBSTITUTE(TEXT(CA7,"#,##0.00"),"-","△")&amp;"】"))</f>
        <v>【100.04】</v>
      </c>
      <c r="CB6" s="35">
        <f>IF(CB7="",NA(),CB7)</f>
        <v>240.41</v>
      </c>
      <c r="CC6" s="35">
        <f t="shared" ref="CC6:CK6" si="9">IF(CC7="",NA(),CC7)</f>
        <v>279.04000000000002</v>
      </c>
      <c r="CD6" s="35">
        <f t="shared" si="9"/>
        <v>265.97000000000003</v>
      </c>
      <c r="CE6" s="35">
        <f t="shared" si="9"/>
        <v>400.05</v>
      </c>
      <c r="CF6" s="35">
        <f t="shared" si="9"/>
        <v>388.23</v>
      </c>
      <c r="CG6" s="35">
        <f t="shared" si="9"/>
        <v>279.91000000000003</v>
      </c>
      <c r="CH6" s="35">
        <f t="shared" si="9"/>
        <v>284.52999999999997</v>
      </c>
      <c r="CI6" s="35">
        <f t="shared" si="9"/>
        <v>276.26</v>
      </c>
      <c r="CJ6" s="35">
        <f t="shared" si="9"/>
        <v>281.52999999999997</v>
      </c>
      <c r="CK6" s="35">
        <f t="shared" si="9"/>
        <v>263.04000000000002</v>
      </c>
      <c r="CL6" s="34" t="str">
        <f>IF(CL7="","",IF(CL7="-","【-】","【"&amp;SUBSTITUTE(TEXT(CL7,"#,##0.00"),"-","△")&amp;"】"))</f>
        <v>【137.82】</v>
      </c>
      <c r="CM6" s="35">
        <f>IF(CM7="",NA(),CM7)</f>
        <v>34.33</v>
      </c>
      <c r="CN6" s="35">
        <f t="shared" ref="CN6:CV6" si="10">IF(CN7="",NA(),CN7)</f>
        <v>27.15</v>
      </c>
      <c r="CO6" s="35">
        <f t="shared" si="10"/>
        <v>24.36</v>
      </c>
      <c r="CP6" s="35">
        <f t="shared" si="10"/>
        <v>25.05</v>
      </c>
      <c r="CQ6" s="35">
        <f t="shared" si="10"/>
        <v>26.06</v>
      </c>
      <c r="CR6" s="35">
        <f t="shared" si="10"/>
        <v>40.07</v>
      </c>
      <c r="CS6" s="35">
        <f t="shared" si="10"/>
        <v>39.92</v>
      </c>
      <c r="CT6" s="35">
        <f t="shared" si="10"/>
        <v>41.63</v>
      </c>
      <c r="CU6" s="35">
        <f t="shared" si="10"/>
        <v>44.89</v>
      </c>
      <c r="CV6" s="35">
        <f t="shared" si="10"/>
        <v>40.75</v>
      </c>
      <c r="CW6" s="34" t="str">
        <f>IF(CW7="","",IF(CW7="-","【-】","【"&amp;SUBSTITUTE(TEXT(CW7,"#,##0.00"),"-","△")&amp;"】"))</f>
        <v>【60.09】</v>
      </c>
      <c r="CX6" s="35">
        <f>IF(CX7="",NA(),CX7)</f>
        <v>37.18</v>
      </c>
      <c r="CY6" s="35">
        <f t="shared" ref="CY6:DG6" si="11">IF(CY7="",NA(),CY7)</f>
        <v>38.04</v>
      </c>
      <c r="CZ6" s="35">
        <f t="shared" si="11"/>
        <v>38.380000000000003</v>
      </c>
      <c r="DA6" s="35">
        <f t="shared" si="11"/>
        <v>38.380000000000003</v>
      </c>
      <c r="DB6" s="35">
        <f t="shared" si="11"/>
        <v>39.97</v>
      </c>
      <c r="DC6" s="35">
        <f t="shared" si="11"/>
        <v>66</v>
      </c>
      <c r="DD6" s="35">
        <f t="shared" si="11"/>
        <v>65.86</v>
      </c>
      <c r="DE6" s="35">
        <f t="shared" si="11"/>
        <v>66.33</v>
      </c>
      <c r="DF6" s="35">
        <f t="shared" si="11"/>
        <v>64.89</v>
      </c>
      <c r="DG6" s="35">
        <f t="shared" si="11"/>
        <v>64.97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0.21</v>
      </c>
      <c r="EO6" s="34" t="str">
        <f>IF(EO7="","",IF(EO7="-","【-】","【"&amp;SUBSTITUTE(TEXT(EO7,"#,##0.00"),"-","△")&amp;"】"))</f>
        <v>【0.27】</v>
      </c>
    </row>
    <row r="7" spans="1:145" s="36" customFormat="1">
      <c r="A7" s="28"/>
      <c r="B7" s="37">
        <v>2016</v>
      </c>
      <c r="C7" s="37">
        <v>74471</v>
      </c>
      <c r="D7" s="37">
        <v>47</v>
      </c>
      <c r="E7" s="37">
        <v>17</v>
      </c>
      <c r="F7" s="37">
        <v>1</v>
      </c>
      <c r="G7" s="37">
        <v>0</v>
      </c>
      <c r="H7" s="37" t="s">
        <v>109</v>
      </c>
      <c r="I7" s="37" t="s">
        <v>110</v>
      </c>
      <c r="J7" s="37" t="s">
        <v>111</v>
      </c>
      <c r="K7" s="37" t="s">
        <v>112</v>
      </c>
      <c r="L7" s="37" t="s">
        <v>113</v>
      </c>
      <c r="M7" s="37"/>
      <c r="N7" s="38" t="s">
        <v>114</v>
      </c>
      <c r="O7" s="38" t="s">
        <v>115</v>
      </c>
      <c r="P7" s="38">
        <v>41.3</v>
      </c>
      <c r="Q7" s="38">
        <v>100</v>
      </c>
      <c r="R7" s="38">
        <v>4860</v>
      </c>
      <c r="S7" s="38">
        <v>21132</v>
      </c>
      <c r="T7" s="38">
        <v>276.33</v>
      </c>
      <c r="U7" s="38">
        <v>76.47</v>
      </c>
      <c r="V7" s="38">
        <v>8653</v>
      </c>
      <c r="W7" s="38">
        <v>3.19</v>
      </c>
      <c r="X7" s="38">
        <v>2712.54</v>
      </c>
      <c r="Y7" s="38">
        <v>66.58</v>
      </c>
      <c r="Z7" s="38">
        <v>65.489999999999995</v>
      </c>
      <c r="AA7" s="38">
        <v>71.19</v>
      </c>
      <c r="AB7" s="38">
        <v>76</v>
      </c>
      <c r="AC7" s="38">
        <v>82.52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459.23</v>
      </c>
      <c r="BG7" s="38">
        <v>1070.78</v>
      </c>
      <c r="BH7" s="38">
        <v>172.59</v>
      </c>
      <c r="BI7" s="38">
        <v>94.6</v>
      </c>
      <c r="BJ7" s="38">
        <v>3429.78</v>
      </c>
      <c r="BK7" s="38">
        <v>1574.53</v>
      </c>
      <c r="BL7" s="38">
        <v>1506.51</v>
      </c>
      <c r="BM7" s="38">
        <v>1315.67</v>
      </c>
      <c r="BN7" s="38">
        <v>1240.1600000000001</v>
      </c>
      <c r="BO7" s="38">
        <v>1193.49</v>
      </c>
      <c r="BP7" s="38">
        <v>728.3</v>
      </c>
      <c r="BQ7" s="38">
        <v>91.33</v>
      </c>
      <c r="BR7" s="38">
        <v>81.63</v>
      </c>
      <c r="BS7" s="38">
        <v>86.33</v>
      </c>
      <c r="BT7" s="38">
        <v>59.37</v>
      </c>
      <c r="BU7" s="38">
        <v>62.18</v>
      </c>
      <c r="BV7" s="38">
        <v>57.36</v>
      </c>
      <c r="BW7" s="38">
        <v>57.33</v>
      </c>
      <c r="BX7" s="38">
        <v>60.78</v>
      </c>
      <c r="BY7" s="38">
        <v>60.17</v>
      </c>
      <c r="BZ7" s="38">
        <v>65.569999999999993</v>
      </c>
      <c r="CA7" s="38">
        <v>100.04</v>
      </c>
      <c r="CB7" s="38">
        <v>240.41</v>
      </c>
      <c r="CC7" s="38">
        <v>279.04000000000002</v>
      </c>
      <c r="CD7" s="38">
        <v>265.97000000000003</v>
      </c>
      <c r="CE7" s="38">
        <v>400.05</v>
      </c>
      <c r="CF7" s="38">
        <v>388.23</v>
      </c>
      <c r="CG7" s="38">
        <v>279.91000000000003</v>
      </c>
      <c r="CH7" s="38">
        <v>284.52999999999997</v>
      </c>
      <c r="CI7" s="38">
        <v>276.26</v>
      </c>
      <c r="CJ7" s="38">
        <v>281.52999999999997</v>
      </c>
      <c r="CK7" s="38">
        <v>263.04000000000002</v>
      </c>
      <c r="CL7" s="38">
        <v>137.82</v>
      </c>
      <c r="CM7" s="38">
        <v>34.33</v>
      </c>
      <c r="CN7" s="38">
        <v>27.15</v>
      </c>
      <c r="CO7" s="38">
        <v>24.36</v>
      </c>
      <c r="CP7" s="38">
        <v>25.05</v>
      </c>
      <c r="CQ7" s="38">
        <v>26.06</v>
      </c>
      <c r="CR7" s="38">
        <v>40.07</v>
      </c>
      <c r="CS7" s="38">
        <v>39.92</v>
      </c>
      <c r="CT7" s="38">
        <v>41.63</v>
      </c>
      <c r="CU7" s="38">
        <v>44.89</v>
      </c>
      <c r="CV7" s="38">
        <v>40.75</v>
      </c>
      <c r="CW7" s="38">
        <v>60.09</v>
      </c>
      <c r="CX7" s="38">
        <v>37.18</v>
      </c>
      <c r="CY7" s="38">
        <v>38.04</v>
      </c>
      <c r="CZ7" s="38">
        <v>38.380000000000003</v>
      </c>
      <c r="DA7" s="38">
        <v>38.380000000000003</v>
      </c>
      <c r="DB7" s="38">
        <v>39.97</v>
      </c>
      <c r="DC7" s="38">
        <v>66</v>
      </c>
      <c r="DD7" s="38">
        <v>65.86</v>
      </c>
      <c r="DE7" s="38">
        <v>66.33</v>
      </c>
      <c r="DF7" s="38">
        <v>64.89</v>
      </c>
      <c r="DG7" s="38">
        <v>64.97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0.21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周</cp:lastModifiedBy>
  <cp:lastPrinted>2018-02-07T06:23:35Z</cp:lastPrinted>
  <dcterms:created xsi:type="dcterms:W3CDTF">2017-12-25T02:03:34Z</dcterms:created>
  <dcterms:modified xsi:type="dcterms:W3CDTF">2018-02-07T06:23:37Z</dcterms:modified>
  <cp:category/>
</cp:coreProperties>
</file>