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T6" i="5"/>
  <c r="AT8" i="4" s="1"/>
  <c r="S6" i="5"/>
  <c r="R6" i="5"/>
  <c r="AD10" i="4" s="1"/>
  <c r="Q6" i="5"/>
  <c r="P6" i="5"/>
  <c r="P10" i="4" s="1"/>
  <c r="O6" i="5"/>
  <c r="N6" i="5"/>
  <c r="B10" i="4" s="1"/>
  <c r="M6" i="5"/>
  <c r="L6" i="5"/>
  <c r="W8" i="4" s="1"/>
  <c r="K6" i="5"/>
  <c r="J6" i="5"/>
  <c r="I8" i="4" s="1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H86" i="4"/>
  <c r="E86" i="4"/>
  <c r="AT10" i="4"/>
  <c r="W10" i="4"/>
  <c r="I10" i="4"/>
  <c r="BB8" i="4"/>
  <c r="AL8" i="4"/>
  <c r="P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<sst xmlns="http://schemas.openxmlformats.org/spreadsheetml/2006/main" count="251" uniqueCount="125">
  <si>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</si>
  <si>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</si>
  <si>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</si>
  <si>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</si>
  <si>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</si>
  <si>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</si>
  <si>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</si>
  <si>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</si>
  <si>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</si>
  <si>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</si>
  <si>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</si>
  <si>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</si>
  <si>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</si>
  <si>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</si>
  <si>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</si>
  <si>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</si>
  <si>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</si>
  <si>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</si>
  <si>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</si>
  <si>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</si>
  <si>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</si>
  <si>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</si>
  <si>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</si>
  <si>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</si>
  <si>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</si>
  <si>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</si>
  <si>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</si>
  <si>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</si>
  <si>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</si>
  <si>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</si>
  <si>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</si>
  <si>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</si>
  <si>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</si>
  <si>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</si>
  <si>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</si>
  <si>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</si>
  <si>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</si>
  <si>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</si>
  <si>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</si>
  <si>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</si>
  <si>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</si>
  <si>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</si>
  <si>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</si>
  <si>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</si>
  <si>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</si>
  <si>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</si>
  <si>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</si>
  <si>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</si>
  <si>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</si>
  <si>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</si>
  <si>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</si>
  <si>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</si>
  <si>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</si>
  <si>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</si>
  <si>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</si>
  <si>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</si>
  <si>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</si>
  <si>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</si>
  <si>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</si>
  <si>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</si>
  <si>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</si>
  <si>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</si>
  <si>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</si>
  <si>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</si>
  <si>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</si>
  <si>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</si>
  <si>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</si>
  <si>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</si>
  <si>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</si>
  <si>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</si>
  <si>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</si>
  <si>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</si>
  <si>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</si>
  <si>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</si>
  <si>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</si>
  <si>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</si>
  <si>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</si>
  <si>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</si>
  <si>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</si>
  <si>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</si>
  <si>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</si>
  <si>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</si>
  <si>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</si>
  <si>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</si>
  <si>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</si>
  <si>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</si>
  <si>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</si>
  <si>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</si>
  <si>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</si>
  <si>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</si>
  <si>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</si>
  <si>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</si>
  <si>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</si>
  <si>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</si>
  <si>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</si>
  <si>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</si>
  <si>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</si>
  <si>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</si>
  <si>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</si>
  <si>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</si>
  <si>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</si>
  <si>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</si>
  <si>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</si>
  <si>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</si>
  <si>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</si>
  <si>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</si>
  <si>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</si>
  <si>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</si>
  <si>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</si>
  <si>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福島県　昭和村</t>
  </si>
  <si>
    <t>法非適用</t>
  </si>
  <si>
    <t>下水道事業</t>
  </si>
  <si>
    <t>特定地域生活排水処理</t>
  </si>
  <si>
    <t>K3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</si>
  <si>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</si>
  <si>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</si>
  <si>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</si>
  <si>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</si>
  <si>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</si>
  <si>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</si>
  <si>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</si>
  <si>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下水道供用開始から10年を超え、浄化漕の老朽化も進んできているが、改善に係る費用が莫大な物となると予想されるため、経営の健全化・効率化に併せて優先順位を定めて順次改善していきたい。</t>
    <phoneticPr fontId="4"/>
  </si>
  <si>
    <t>経営の健全性・効率性の改善及び、各浄化漕の老朽化の改善、と現在の状況は厳しく、また、将来的にはこれらの問題が深刻となっていくのは確実なため、今後、問題の重要性・必要性等から優先順位を定め、順次改善していきたい。</t>
    <phoneticPr fontId="4"/>
  </si>
  <si>
    <t>現在、昭和村全体の下水道普及率は下水道事業、農業集落排水事業等を含めれば90％超となるが、未普及世帯については、村外居住、老人ホームの利用等により未使用な住宅が多くを占め、これ以上の普及は困難な状態となっている。そんな状況にあって、収益比率、経費回収率は100％を切っており、汚水処理原価は上昇の傾向にある、という非常に厳しい状態です。今後、下水道事業を健全に運営していくためにも、将来の事業継続に向けて、対策・改善を図っていく必要がある。</t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</si>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</sst>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61728"/>
        <c:axId val="49164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61728"/>
        <c:axId val="49164288"/>
      </c:lineChart>
      <c:dateAx>
        <c:axId val="49161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164288"/>
        <c:crosses val="autoZero"/>
        <c:auto val="1"/>
        <c:lblOffset val="100"/>
        <c:baseTimeUnit val="years"/>
      </c:dateAx>
      <c:valAx>
        <c:axId val="49164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16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30.16</c:v>
                </c:pt>
                <c:pt idx="1">
                  <c:v>30.16</c:v>
                </c:pt>
                <c:pt idx="2">
                  <c:v>28.57</c:v>
                </c:pt>
                <c:pt idx="3">
                  <c:v>30.16</c:v>
                </c:pt>
                <c:pt idx="4">
                  <c:v>28.57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48000"/>
        <c:axId val="53249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61.93</c:v>
                </c:pt>
                <c:pt idx="1">
                  <c:v>58.06</c:v>
                </c:pt>
                <c:pt idx="2">
                  <c:v>59.08</c:v>
                </c:pt>
                <c:pt idx="3">
                  <c:v>58.25</c:v>
                </c:pt>
                <c:pt idx="4">
                  <c:v>61.55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48000"/>
        <c:axId val="53249920"/>
      </c:lineChart>
      <c:dateAx>
        <c:axId val="53248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3249920"/>
        <c:crosses val="autoZero"/>
        <c:auto val="1"/>
        <c:lblOffset val="100"/>
        <c:baseTimeUnit val="years"/>
      </c:dateAx>
      <c:valAx>
        <c:axId val="53249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3248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88.5</c:v>
                </c:pt>
                <c:pt idx="1">
                  <c:v>97.09</c:v>
                </c:pt>
                <c:pt idx="2">
                  <c:v>82.57</c:v>
                </c:pt>
                <c:pt idx="3">
                  <c:v>86.67</c:v>
                </c:pt>
                <c:pt idx="4">
                  <c:v>86.67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97152"/>
        <c:axId val="72152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77.25</c:v>
                </c:pt>
                <c:pt idx="1">
                  <c:v>75.790000000000006</c:v>
                </c:pt>
                <c:pt idx="2">
                  <c:v>77.12</c:v>
                </c:pt>
                <c:pt idx="3">
                  <c:v>68.150000000000006</c:v>
                </c:pt>
                <c:pt idx="4">
                  <c:v>67.489999999999995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97152"/>
        <c:axId val="72152576"/>
      </c:lineChart>
      <c:dateAx>
        <c:axId val="72097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52576"/>
        <c:crosses val="autoZero"/>
        <c:auto val="1"/>
        <c:lblOffset val="100"/>
        <c:baseTimeUnit val="years"/>
      </c:dateAx>
      <c:valAx>
        <c:axId val="72152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097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82.5</c:v>
                </c:pt>
                <c:pt idx="1">
                  <c:v>80.75</c:v>
                </c:pt>
                <c:pt idx="2">
                  <c:v>82.77</c:v>
                </c:pt>
                <c:pt idx="3">
                  <c:v>84.87</c:v>
                </c:pt>
                <c:pt idx="4">
                  <c:v>88.92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17920"/>
        <c:axId val="492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17920"/>
        <c:axId val="49220608"/>
      </c:lineChart>
      <c:dateAx>
        <c:axId val="49217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220608"/>
        <c:crosses val="autoZero"/>
        <c:auto val="1"/>
        <c:lblOffset val="100"/>
        <c:baseTimeUnit val="years"/>
      </c:dateAx>
      <c:valAx>
        <c:axId val="492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217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66048"/>
        <c:axId val="72111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66048"/>
        <c:axId val="72111616"/>
      </c:lineChart>
      <c:dateAx>
        <c:axId val="49266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11616"/>
        <c:crosses val="autoZero"/>
        <c:auto val="1"/>
        <c:lblOffset val="100"/>
        <c:baseTimeUnit val="years"/>
      </c:dateAx>
      <c:valAx>
        <c:axId val="72111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26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42848"/>
        <c:axId val="72145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42848"/>
        <c:axId val="72145152"/>
      </c:lineChart>
      <c:dateAx>
        <c:axId val="72142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45152"/>
        <c:crosses val="autoZero"/>
        <c:auto val="1"/>
        <c:lblOffset val="100"/>
        <c:baseTimeUnit val="years"/>
      </c:dateAx>
      <c:valAx>
        <c:axId val="72145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42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291072"/>
        <c:axId val="72293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91072"/>
        <c:axId val="72293376"/>
      </c:lineChart>
      <c:dateAx>
        <c:axId val="72291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293376"/>
        <c:crosses val="autoZero"/>
        <c:auto val="1"/>
        <c:lblOffset val="100"/>
        <c:baseTimeUnit val="years"/>
      </c:dateAx>
      <c:valAx>
        <c:axId val="72293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291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941120"/>
        <c:axId val="9395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1120"/>
        <c:axId val="93955584"/>
      </c:lineChart>
      <c:dateAx>
        <c:axId val="93941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955584"/>
        <c:crosses val="autoZero"/>
        <c:auto val="1"/>
        <c:lblOffset val="100"/>
        <c:baseTimeUnit val="years"/>
      </c:dateAx>
      <c:valAx>
        <c:axId val="9395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941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1834.19</c:v>
                </c:pt>
                <c:pt idx="1">
                  <c:v>1646.31</c:v>
                </c:pt>
                <c:pt idx="2">
                  <c:v>1343.79</c:v>
                </c:pt>
                <c:pt idx="3">
                  <c:v>1118.78</c:v>
                </c:pt>
                <c:pt idx="4">
                  <c:v>519.17999999999995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846528"/>
        <c:axId val="140796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430.64</c:v>
                </c:pt>
                <c:pt idx="1">
                  <c:v>446.63</c:v>
                </c:pt>
                <c:pt idx="2">
                  <c:v>416.91</c:v>
                </c:pt>
                <c:pt idx="3">
                  <c:v>392.19</c:v>
                </c:pt>
                <c:pt idx="4">
                  <c:v>413.5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46528"/>
        <c:axId val="140796288"/>
      </c:lineChart>
      <c:dateAx>
        <c:axId val="113846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796288"/>
        <c:crosses val="autoZero"/>
        <c:auto val="1"/>
        <c:lblOffset val="100"/>
        <c:baseTimeUnit val="years"/>
      </c:dateAx>
      <c:valAx>
        <c:axId val="140796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846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39.44</c:v>
                </c:pt>
                <c:pt idx="1">
                  <c:v>35.479999999999997</c:v>
                </c:pt>
                <c:pt idx="2">
                  <c:v>38.18</c:v>
                </c:pt>
                <c:pt idx="3">
                  <c:v>39.96</c:v>
                </c:pt>
                <c:pt idx="4">
                  <c:v>24.51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715712"/>
        <c:axId val="144332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58.78</c:v>
                </c:pt>
                <c:pt idx="1">
                  <c:v>58.53</c:v>
                </c:pt>
                <c:pt idx="2">
                  <c:v>57.93</c:v>
                </c:pt>
                <c:pt idx="3">
                  <c:v>57.03</c:v>
                </c:pt>
                <c:pt idx="4">
                  <c:v>55.84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15712"/>
        <c:axId val="144332672"/>
      </c:lineChart>
      <c:dateAx>
        <c:axId val="143715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332672"/>
        <c:crosses val="autoZero"/>
        <c:auto val="1"/>
        <c:lblOffset val="100"/>
        <c:baseTimeUnit val="years"/>
      </c:dateAx>
      <c:valAx>
        <c:axId val="144332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3715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394.93</c:v>
                </c:pt>
                <c:pt idx="1">
                  <c:v>447.73</c:v>
                </c:pt>
                <c:pt idx="2">
                  <c:v>475.91</c:v>
                </c:pt>
                <c:pt idx="3">
                  <c:v>461.79</c:v>
                </c:pt>
                <c:pt idx="4">
                  <c:v>759.73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95008"/>
        <c:axId val="145651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257.02999999999997</c:v>
                </c:pt>
                <c:pt idx="1">
                  <c:v>266.57</c:v>
                </c:pt>
                <c:pt idx="2">
                  <c:v>276.93</c:v>
                </c:pt>
                <c:pt idx="3">
                  <c:v>283.73</c:v>
                </c:pt>
                <c:pt idx="4">
                  <c:v>287.57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95008"/>
        <c:axId val="145651200"/>
      </c:lineChart>
      <c:dateAx>
        <c:axId val="145595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651200"/>
        <c:crosses val="autoZero"/>
        <c:auto val="1"/>
        <c:lblOffset val="100"/>
        <c:baseTimeUnit val="years"/>
      </c:dateAx>
      <c:valAx>
        <c:axId val="145651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595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【346.13】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【268.69】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S1" zoomScaleNormal="100" workbookViewId="0">
      <selection activeCell="AK8" sqref="AK8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75" t="str">
        <f>データ!H6</f>
        <v>福島県　昭和村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特定地域生活排水処理</v>
      </c>
      <c r="Q8" s="72"/>
      <c r="R8" s="72"/>
      <c r="S8" s="72"/>
      <c r="T8" s="72"/>
      <c r="U8" s="72"/>
      <c r="V8" s="72"/>
      <c r="W8" s="72" t="str">
        <f>データ!L6</f>
        <v>K3</v>
      </c>
      <c r="X8" s="72"/>
      <c r="Y8" s="72"/>
      <c r="Z8" s="72"/>
      <c r="AA8" s="72"/>
      <c r="AB8" s="72"/>
      <c r="AC8" s="72"/>
      <c r="AD8" s="73" t="s">
        <v>124</v>
      </c>
      <c r="AE8" s="73"/>
      <c r="AF8" s="73"/>
      <c r="AG8" s="73"/>
      <c r="AH8" s="73"/>
      <c r="AI8" s="73"/>
      <c r="AJ8" s="73"/>
      <c r="AK8" s="4"/>
      <c r="AL8" s="67">
        <f>データ!S6</f>
        <v>1326</v>
      </c>
      <c r="AM8" s="67"/>
      <c r="AN8" s="67"/>
      <c r="AO8" s="67"/>
      <c r="AP8" s="67"/>
      <c r="AQ8" s="67"/>
      <c r="AR8" s="67"/>
      <c r="AS8" s="67"/>
      <c r="AT8" s="66">
        <f>データ!T6</f>
        <v>209.46</v>
      </c>
      <c r="AU8" s="66"/>
      <c r="AV8" s="66"/>
      <c r="AW8" s="66"/>
      <c r="AX8" s="66"/>
      <c r="AY8" s="66"/>
      <c r="AZ8" s="66"/>
      <c r="BA8" s="66"/>
      <c r="BB8" s="66">
        <f>データ!U6</f>
        <v>6.33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8.02</v>
      </c>
      <c r="Q10" s="66"/>
      <c r="R10" s="66"/>
      <c r="S10" s="66"/>
      <c r="T10" s="66"/>
      <c r="U10" s="66"/>
      <c r="V10" s="66"/>
      <c r="W10" s="66">
        <f>データ!Q6</f>
        <v>100</v>
      </c>
      <c r="X10" s="66"/>
      <c r="Y10" s="66"/>
      <c r="Z10" s="66"/>
      <c r="AA10" s="66"/>
      <c r="AB10" s="66"/>
      <c r="AC10" s="66"/>
      <c r="AD10" s="67">
        <f>データ!R6</f>
        <v>3240</v>
      </c>
      <c r="AE10" s="67"/>
      <c r="AF10" s="67"/>
      <c r="AG10" s="67"/>
      <c r="AH10" s="67"/>
      <c r="AI10" s="67"/>
      <c r="AJ10" s="67"/>
      <c r="AK10" s="2"/>
      <c r="AL10" s="67">
        <f>データ!V6</f>
        <v>105</v>
      </c>
      <c r="AM10" s="67"/>
      <c r="AN10" s="67"/>
      <c r="AO10" s="67"/>
      <c r="AP10" s="67"/>
      <c r="AQ10" s="67"/>
      <c r="AR10" s="67"/>
      <c r="AS10" s="67"/>
      <c r="AT10" s="66">
        <f>データ!W6</f>
        <v>0.03</v>
      </c>
      <c r="AU10" s="66"/>
      <c r="AV10" s="66"/>
      <c r="AW10" s="66"/>
      <c r="AX10" s="66"/>
      <c r="AY10" s="66"/>
      <c r="AZ10" s="66"/>
      <c r="BA10" s="66"/>
      <c r="BB10" s="66">
        <f>データ!X6</f>
        <v>3500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 x14ac:dyDescent="0.15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 x14ac:dyDescent="0.15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123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 x14ac:dyDescent="0.15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 x14ac:dyDescent="0.15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121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 x14ac:dyDescent="0.15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 x14ac:dyDescent="0.15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 x14ac:dyDescent="0.15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 x14ac:dyDescent="0.15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122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 x14ac:dyDescent="0.15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 x14ac:dyDescent="0.15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【346.13】</v>
      </c>
      <c r="I86" s="26" t="str">
        <f>データ!CA6</f>
        <v>【59.83】</v>
      </c>
      <c r="J86" s="26" t="str">
        <f>データ!CL6</f>
        <v>【268.69】</v>
      </c>
      <c r="K86" s="26" t="str">
        <f>データ!CW6</f>
        <v>【61.71】</v>
      </c>
      <c r="L86" s="26" t="str">
        <f>データ!DH6</f>
        <v>【75.78】</v>
      </c>
      <c r="M86" s="26" t="s">
        <v>55</v>
      </c>
      <c r="N86" s="26" t="s">
        <v>55</v>
      </c>
      <c r="O86" s="26" t="str">
        <f>データ!EO6</f>
        <v>【-】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 x14ac:dyDescent="0.15">
      <c r="A6" s="28" t="s">
        <v>108</v>
      </c>
      <c r="B6" s="33">
        <f>B7</f>
        <v>2016</v>
      </c>
      <c r="C6" s="33">
        <f t="shared" ref="C6:X6" si="3">C7</f>
        <v>74462</v>
      </c>
      <c r="D6" s="33">
        <f t="shared" si="3"/>
        <v>47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福島県　昭和村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K3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8.02</v>
      </c>
      <c r="Q6" s="34">
        <f t="shared" si="3"/>
        <v>100</v>
      </c>
      <c r="R6" s="34">
        <f t="shared" si="3"/>
        <v>3240</v>
      </c>
      <c r="S6" s="34">
        <f t="shared" si="3"/>
        <v>1326</v>
      </c>
      <c r="T6" s="34">
        <f t="shared" si="3"/>
        <v>209.46</v>
      </c>
      <c r="U6" s="34">
        <f t="shared" si="3"/>
        <v>6.33</v>
      </c>
      <c r="V6" s="34">
        <f t="shared" si="3"/>
        <v>105</v>
      </c>
      <c r="W6" s="34">
        <f t="shared" si="3"/>
        <v>0.03</v>
      </c>
      <c r="X6" s="34">
        <f t="shared" si="3"/>
        <v>3500</v>
      </c>
      <c r="Y6" s="35">
        <f>IF(Y7="",NA(),Y7)</f>
        <v>82.5</v>
      </c>
      <c r="Z6" s="35">
        <f t="shared" ref="Z6:AH6" si="4">IF(Z7="",NA(),Z7)</f>
        <v>80.75</v>
      </c>
      <c r="AA6" s="35">
        <f t="shared" si="4"/>
        <v>82.77</v>
      </c>
      <c r="AB6" s="35">
        <f t="shared" si="4"/>
        <v>84.87</v>
      </c>
      <c r="AC6" s="35">
        <f t="shared" si="4"/>
        <v>88.92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1834.19</v>
      </c>
      <c r="BG6" s="35">
        <f t="shared" ref="BG6:BO6" si="7">IF(BG7="",NA(),BG7)</f>
        <v>1646.31</v>
      </c>
      <c r="BH6" s="35">
        <f t="shared" si="7"/>
        <v>1343.79</v>
      </c>
      <c r="BI6" s="35">
        <f t="shared" si="7"/>
        <v>1118.78</v>
      </c>
      <c r="BJ6" s="35">
        <f t="shared" si="7"/>
        <v>519.17999999999995</v>
      </c>
      <c r="BK6" s="35">
        <f t="shared" si="7"/>
        <v>430.64</v>
      </c>
      <c r="BL6" s="35">
        <f t="shared" si="7"/>
        <v>446.63</v>
      </c>
      <c r="BM6" s="35">
        <f t="shared" si="7"/>
        <v>416.91</v>
      </c>
      <c r="BN6" s="35">
        <f t="shared" si="7"/>
        <v>392.19</v>
      </c>
      <c r="BO6" s="35">
        <f t="shared" si="7"/>
        <v>413.5</v>
      </c>
      <c r="BP6" s="34" t="str">
        <f>IF(BP7="","",IF(BP7="-","【-】","【"&amp;SUBSTITUTE(TEXT(BP7,"#,##0.00"),"-","△")&amp;"】"))</f>
        <v>【346.13】</v>
      </c>
      <c r="BQ6" s="35">
        <f>IF(BQ7="",NA(),BQ7)</f>
        <v>39.44</v>
      </c>
      <c r="BR6" s="35">
        <f t="shared" ref="BR6:BZ6" si="8">IF(BR7="",NA(),BR7)</f>
        <v>35.479999999999997</v>
      </c>
      <c r="BS6" s="35">
        <f t="shared" si="8"/>
        <v>38.18</v>
      </c>
      <c r="BT6" s="35">
        <f t="shared" si="8"/>
        <v>39.96</v>
      </c>
      <c r="BU6" s="35">
        <f t="shared" si="8"/>
        <v>24.51</v>
      </c>
      <c r="BV6" s="35">
        <f t="shared" si="8"/>
        <v>58.78</v>
      </c>
      <c r="BW6" s="35">
        <f t="shared" si="8"/>
        <v>58.53</v>
      </c>
      <c r="BX6" s="35">
        <f t="shared" si="8"/>
        <v>57.93</v>
      </c>
      <c r="BY6" s="35">
        <f t="shared" si="8"/>
        <v>57.03</v>
      </c>
      <c r="BZ6" s="35">
        <f t="shared" si="8"/>
        <v>55.84</v>
      </c>
      <c r="CA6" s="34" t="str">
        <f>IF(CA7="","",IF(CA7="-","【-】","【"&amp;SUBSTITUTE(TEXT(CA7,"#,##0.00"),"-","△")&amp;"】"))</f>
        <v>【59.83】</v>
      </c>
      <c r="CB6" s="35">
        <f>IF(CB7="",NA(),CB7)</f>
        <v>394.93</v>
      </c>
      <c r="CC6" s="35">
        <f t="shared" ref="CC6:CK6" si="9">IF(CC7="",NA(),CC7)</f>
        <v>447.73</v>
      </c>
      <c r="CD6" s="35">
        <f t="shared" si="9"/>
        <v>475.91</v>
      </c>
      <c r="CE6" s="35">
        <f t="shared" si="9"/>
        <v>461.79</v>
      </c>
      <c r="CF6" s="35">
        <f t="shared" si="9"/>
        <v>759.73</v>
      </c>
      <c r="CG6" s="35">
        <f t="shared" si="9"/>
        <v>257.02999999999997</v>
      </c>
      <c r="CH6" s="35">
        <f t="shared" si="9"/>
        <v>266.57</v>
      </c>
      <c r="CI6" s="35">
        <f t="shared" si="9"/>
        <v>276.93</v>
      </c>
      <c r="CJ6" s="35">
        <f t="shared" si="9"/>
        <v>283.73</v>
      </c>
      <c r="CK6" s="35">
        <f t="shared" si="9"/>
        <v>287.57</v>
      </c>
      <c r="CL6" s="34" t="str">
        <f>IF(CL7="","",IF(CL7="-","【-】","【"&amp;SUBSTITUTE(TEXT(CL7,"#,##0.00"),"-","△")&amp;"】"))</f>
        <v>【268.69】</v>
      </c>
      <c r="CM6" s="35">
        <f>IF(CM7="",NA(),CM7)</f>
        <v>30.16</v>
      </c>
      <c r="CN6" s="35">
        <f t="shared" ref="CN6:CV6" si="10">IF(CN7="",NA(),CN7)</f>
        <v>30.16</v>
      </c>
      <c r="CO6" s="35">
        <f t="shared" si="10"/>
        <v>28.57</v>
      </c>
      <c r="CP6" s="35">
        <f t="shared" si="10"/>
        <v>30.16</v>
      </c>
      <c r="CQ6" s="35">
        <f t="shared" si="10"/>
        <v>28.57</v>
      </c>
      <c r="CR6" s="35">
        <f t="shared" si="10"/>
        <v>61.93</v>
      </c>
      <c r="CS6" s="35">
        <f t="shared" si="10"/>
        <v>58.06</v>
      </c>
      <c r="CT6" s="35">
        <f t="shared" si="10"/>
        <v>59.08</v>
      </c>
      <c r="CU6" s="35">
        <f t="shared" si="10"/>
        <v>58.25</v>
      </c>
      <c r="CV6" s="35">
        <f t="shared" si="10"/>
        <v>61.55</v>
      </c>
      <c r="CW6" s="34" t="str">
        <f>IF(CW7="","",IF(CW7="-","【-】","【"&amp;SUBSTITUTE(TEXT(CW7,"#,##0.00"),"-","△")&amp;"】"))</f>
        <v>【61.71】</v>
      </c>
      <c r="CX6" s="35">
        <f>IF(CX7="",NA(),CX7)</f>
        <v>88.5</v>
      </c>
      <c r="CY6" s="35">
        <f t="shared" ref="CY6:DG6" si="11">IF(CY7="",NA(),CY7)</f>
        <v>97.09</v>
      </c>
      <c r="CZ6" s="35">
        <f t="shared" si="11"/>
        <v>82.57</v>
      </c>
      <c r="DA6" s="35">
        <f t="shared" si="11"/>
        <v>86.67</v>
      </c>
      <c r="DB6" s="35">
        <f t="shared" si="11"/>
        <v>86.67</v>
      </c>
      <c r="DC6" s="35">
        <f t="shared" si="11"/>
        <v>77.25</v>
      </c>
      <c r="DD6" s="35">
        <f t="shared" si="11"/>
        <v>75.790000000000006</v>
      </c>
      <c r="DE6" s="35">
        <f t="shared" si="11"/>
        <v>77.12</v>
      </c>
      <c r="DF6" s="35">
        <f t="shared" si="11"/>
        <v>68.150000000000006</v>
      </c>
      <c r="DG6" s="35">
        <f t="shared" si="11"/>
        <v>67.489999999999995</v>
      </c>
      <c r="DH6" s="34" t="str">
        <f>IF(DH7="","",IF(DH7="-","【-】","【"&amp;SUBSTITUTE(TEXT(DH7,"#,##0.00"),"-","△")&amp;"】"))</f>
        <v>【75.78】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 x14ac:dyDescent="0.15">
      <c r="A7" s="28"/>
      <c r="B7" s="37">
        <v>2016</v>
      </c>
      <c r="C7" s="37">
        <v>74462</v>
      </c>
      <c r="D7" s="37">
        <v>47</v>
      </c>
      <c r="E7" s="37">
        <v>18</v>
      </c>
      <c r="F7" s="37">
        <v>0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8.02</v>
      </c>
      <c r="Q7" s="38">
        <v>100</v>
      </c>
      <c r="R7" s="38">
        <v>3240</v>
      </c>
      <c r="S7" s="38">
        <v>1326</v>
      </c>
      <c r="T7" s="38">
        <v>209.46</v>
      </c>
      <c r="U7" s="38">
        <v>6.33</v>
      </c>
      <c r="V7" s="38">
        <v>105</v>
      </c>
      <c r="W7" s="38">
        <v>0.03</v>
      </c>
      <c r="X7" s="38">
        <v>3500</v>
      </c>
      <c r="Y7" s="38">
        <v>82.5</v>
      </c>
      <c r="Z7" s="38">
        <v>80.75</v>
      </c>
      <c r="AA7" s="38">
        <v>82.77</v>
      </c>
      <c r="AB7" s="38">
        <v>84.87</v>
      </c>
      <c r="AC7" s="38">
        <v>88.92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1834.19</v>
      </c>
      <c r="BG7" s="38">
        <v>1646.31</v>
      </c>
      <c r="BH7" s="38">
        <v>1343.79</v>
      </c>
      <c r="BI7" s="38">
        <v>1118.78</v>
      </c>
      <c r="BJ7" s="38">
        <v>519.17999999999995</v>
      </c>
      <c r="BK7" s="38">
        <v>430.64</v>
      </c>
      <c r="BL7" s="38">
        <v>446.63</v>
      </c>
      <c r="BM7" s="38">
        <v>416.91</v>
      </c>
      <c r="BN7" s="38">
        <v>392.19</v>
      </c>
      <c r="BO7" s="38">
        <v>413.5</v>
      </c>
      <c r="BP7" s="38">
        <v>346.13</v>
      </c>
      <c r="BQ7" s="38">
        <v>39.44</v>
      </c>
      <c r="BR7" s="38">
        <v>35.479999999999997</v>
      </c>
      <c r="BS7" s="38">
        <v>38.18</v>
      </c>
      <c r="BT7" s="38">
        <v>39.96</v>
      </c>
      <c r="BU7" s="38">
        <v>24.51</v>
      </c>
      <c r="BV7" s="38">
        <v>58.78</v>
      </c>
      <c r="BW7" s="38">
        <v>58.53</v>
      </c>
      <c r="BX7" s="38">
        <v>57.93</v>
      </c>
      <c r="BY7" s="38">
        <v>57.03</v>
      </c>
      <c r="BZ7" s="38">
        <v>55.84</v>
      </c>
      <c r="CA7" s="38">
        <v>59.83</v>
      </c>
      <c r="CB7" s="38">
        <v>394.93</v>
      </c>
      <c r="CC7" s="38">
        <v>447.73</v>
      </c>
      <c r="CD7" s="38">
        <v>475.91</v>
      </c>
      <c r="CE7" s="38">
        <v>461.79</v>
      </c>
      <c r="CF7" s="38">
        <v>759.73</v>
      </c>
      <c r="CG7" s="38">
        <v>257.02999999999997</v>
      </c>
      <c r="CH7" s="38">
        <v>266.57</v>
      </c>
      <c r="CI7" s="38">
        <v>276.93</v>
      </c>
      <c r="CJ7" s="38">
        <v>283.73</v>
      </c>
      <c r="CK7" s="38">
        <v>287.57</v>
      </c>
      <c r="CL7" s="38">
        <v>268.69</v>
      </c>
      <c r="CM7" s="38">
        <v>30.16</v>
      </c>
      <c r="CN7" s="38">
        <v>30.16</v>
      </c>
      <c r="CO7" s="38">
        <v>28.57</v>
      </c>
      <c r="CP7" s="38">
        <v>30.16</v>
      </c>
      <c r="CQ7" s="38">
        <v>28.57</v>
      </c>
      <c r="CR7" s="38">
        <v>61.93</v>
      </c>
      <c r="CS7" s="38">
        <v>58.06</v>
      </c>
      <c r="CT7" s="38">
        <v>59.08</v>
      </c>
      <c r="CU7" s="38">
        <v>58.25</v>
      </c>
      <c r="CV7" s="38">
        <v>61.55</v>
      </c>
      <c r="CW7" s="38">
        <v>61.71</v>
      </c>
      <c r="CX7" s="38">
        <v>88.5</v>
      </c>
      <c r="CY7" s="38">
        <v>97.09</v>
      </c>
      <c r="CZ7" s="38">
        <v>82.57</v>
      </c>
      <c r="DA7" s="38">
        <v>86.67</v>
      </c>
      <c r="DB7" s="38">
        <v>86.67</v>
      </c>
      <c r="DC7" s="38">
        <v>77.25</v>
      </c>
      <c r="DD7" s="38">
        <v>75.790000000000006</v>
      </c>
      <c r="DE7" s="38">
        <v>77.12</v>
      </c>
      <c r="DF7" s="38">
        <v>68.150000000000006</v>
      </c>
      <c r="DG7" s="38">
        <v>67.489999999999995</v>
      </c>
      <c r="DH7" s="38">
        <v>75.78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114</v>
      </c>
      <c r="EF7" s="38" t="s">
        <v>114</v>
      </c>
      <c r="EG7" s="38" t="s">
        <v>114</v>
      </c>
      <c r="EH7" s="38" t="s">
        <v>114</v>
      </c>
      <c r="EI7" s="38" t="s">
        <v>114</v>
      </c>
      <c r="EJ7" s="38" t="s">
        <v>114</v>
      </c>
      <c r="EK7" s="38" t="s">
        <v>114</v>
      </c>
      <c r="EL7" s="38" t="s">
        <v>114</v>
      </c>
      <c r="EM7" s="38" t="s">
        <v>114</v>
      </c>
      <c r="EN7" s="38" t="s">
        <v>114</v>
      </c>
      <c r="EO7" s="38" t="s">
        <v>114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modified xsi:type="dcterms:W3CDTF">2018-02-26T05:21:06Z</dcterms:modified>
</cp:coreProperties>
</file>