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I10" i="4" s="1"/>
  <c r="N6" i="5"/>
  <c r="B10" i="4" s="1"/>
  <c r="M6" i="5"/>
  <c r="L6" i="5"/>
  <c r="W8" i="4" s="1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AT10" i="4"/>
  <c r="AL10" i="4"/>
  <c r="AL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<sst xmlns="http://schemas.openxmlformats.org/spreadsheetml/2006/main" count="240" uniqueCount="125">
  <si>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</si>
  <si>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</si>
  <si>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</si>
  <si>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</si>
  <si>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</si>
  <si>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</si>
  <si>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</si>
  <si>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</si>
  <si>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</si>
  <si>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</si>
  <si>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</si>
  <si>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</si>
  <si>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</si>
  <si>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</si>
  <si>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</si>
  <si>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</si>
  <si>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</si>
  <si>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</si>
  <si>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</si>
  <si>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</si>
  <si>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</si>
  <si>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</si>
  <si>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</si>
  <si>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</si>
  <si>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</si>
  <si>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</si>
  <si>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</si>
  <si>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</si>
  <si>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</si>
  <si>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</si>
  <si>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</si>
  <si>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</si>
  <si>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</si>
  <si>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</si>
  <si>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</si>
  <si>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</si>
  <si>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</si>
  <si>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</si>
  <si>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</si>
  <si>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</si>
  <si>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</si>
  <si>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</si>
  <si>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</si>
  <si>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</si>
  <si>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</si>
  <si>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</si>
  <si>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</si>
  <si>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</si>
  <si>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</si>
  <si>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</si>
  <si>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</si>
  <si>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</si>
  <si>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</si>
  <si>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</si>
  <si>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</si>
  <si>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</si>
  <si>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</si>
  <si>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</si>
  <si>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</si>
  <si>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</si>
  <si>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</si>
  <si>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</si>
  <si>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</si>
  <si>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</si>
  <si>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</si>
  <si>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</si>
  <si>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</si>
  <si>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</si>
  <si>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</si>
  <si>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</si>
  <si>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</si>
  <si>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</si>
  <si>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</si>
  <si>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</si>
  <si>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</si>
  <si>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</si>
  <si>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</si>
  <si>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</si>
  <si>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</si>
  <si>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</si>
  <si>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</si>
  <si>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</si>
  <si>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</si>
  <si>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</si>
  <si>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</si>
  <si>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</si>
  <si>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</si>
  <si>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</si>
  <si>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</si>
  <si>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</si>
  <si>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</si>
  <si>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</si>
  <si>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</si>
  <si>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</si>
  <si>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</si>
  <si>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</si>
  <si>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</si>
  <si>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</si>
  <si>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</si>
  <si>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</si>
  <si>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</si>
  <si>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</si>
  <si>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</si>
  <si>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</si>
  <si>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</si>
  <si>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</si>
  <si>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</si>
  <si>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</si>
  <si>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</si>
  <si>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昭和村</t>
  </si>
  <si>
    <t>法非適用</t>
  </si>
  <si>
    <t>下水道事業</t>
  </si>
  <si>
    <t>農業集落排水</t>
  </si>
  <si>
    <t>F3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</si>
  <si>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</si>
  <si>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</si>
  <si>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</si>
  <si>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</si>
  <si>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</si>
  <si>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</si>
  <si>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</si>
  <si>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下水道供用開始から10年を超え、管渠も老朽化が進んできているが、改善に係る費用が莫大な物となると予想されるため、経営の健全化・効率化に併せて優先順位を定めて順次改善していきたい。</t>
    <phoneticPr fontId="4"/>
  </si>
  <si>
    <t>経営の健全性・効率性の改善及び、施設・管渠等と老朽化の改善、と現在の状況は厳しく、また、将来的にはこれらの問題が深刻となっていくのは確実なため、今後、問題の重要性・必要性等から優先順位を定め、順次改善していきたい。</t>
    <phoneticPr fontId="4"/>
  </si>
  <si>
    <t>現在、昭和村全体の下水道普及率は下水道、合併浄化漕等を含めれば90％超となるが、未普及世帯については、村外居住、老人ホームの利用等により未使用な住宅が多くを占め、これ以上の普及は困難な状態となっている。そんな状況にあって、収益比率、経費回収率は100％を切っており、汚水処理原価は上昇の傾向にある、という非常に厳しい状態です。今後、下水道事業を健全に運営していくためにも、将来の事業継続に向けて、対策・改善を図っていく必要がある。</t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</si>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</sst>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7.0000000000000007E-2</c:v>
                </c:pt>
                <c:pt idx="2">
                  <c:v>7.0000000000000007E-2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62112"/>
        <c:axId val="49164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0.02</c:v>
                </c:pt>
                <c:pt idx="4">
                  <c:v>0.03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2112"/>
        <c:axId val="49164672"/>
      </c:lineChart>
      <c:dateAx>
        <c:axId val="49162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164672"/>
        <c:crosses val="autoZero"/>
        <c:auto val="1"/>
        <c:lblOffset val="100"/>
        <c:baseTimeUnit val="years"/>
      </c:dateAx>
      <c:valAx>
        <c:axId val="49164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162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</c:formatCode>
                <c:ptCount val="5"/>
                <c:pt idx="0" formatCode="#,##0.00;&quot;△&quot;#,##0.00;&quot;-&quot;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92.68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14176"/>
        <c:axId val="72116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46.06</c:v>
                </c:pt>
                <c:pt idx="1">
                  <c:v>45.95</c:v>
                </c:pt>
                <c:pt idx="2">
                  <c:v>44.69</c:v>
                </c:pt>
                <c:pt idx="3">
                  <c:v>44.69</c:v>
                </c:pt>
                <c:pt idx="4">
                  <c:v>42.84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14176"/>
        <c:axId val="72116096"/>
      </c:lineChart>
      <c:dateAx>
        <c:axId val="72114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16096"/>
        <c:crosses val="autoZero"/>
        <c:auto val="1"/>
        <c:lblOffset val="100"/>
        <c:baseTimeUnit val="years"/>
      </c:dateAx>
      <c:valAx>
        <c:axId val="72116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14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70.680000000000007</c:v>
                </c:pt>
                <c:pt idx="1">
                  <c:v>80.709999999999994</c:v>
                </c:pt>
                <c:pt idx="2">
                  <c:v>82.15</c:v>
                </c:pt>
                <c:pt idx="3">
                  <c:v>84.75</c:v>
                </c:pt>
                <c:pt idx="4">
                  <c:v>88.32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58592"/>
        <c:axId val="72177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72.989999999999995</c:v>
                </c:pt>
                <c:pt idx="1">
                  <c:v>71.97</c:v>
                </c:pt>
                <c:pt idx="2">
                  <c:v>70.59</c:v>
                </c:pt>
                <c:pt idx="3">
                  <c:v>69.67</c:v>
                </c:pt>
                <c:pt idx="4">
                  <c:v>66.3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58592"/>
        <c:axId val="72177152"/>
      </c:lineChart>
      <c:dateAx>
        <c:axId val="72158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77152"/>
        <c:crosses val="autoZero"/>
        <c:auto val="1"/>
        <c:lblOffset val="100"/>
        <c:baseTimeUnit val="years"/>
      </c:dateAx>
      <c:valAx>
        <c:axId val="72177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58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83.37</c:v>
                </c:pt>
                <c:pt idx="1">
                  <c:v>70.010000000000005</c:v>
                </c:pt>
                <c:pt idx="2">
                  <c:v>58.64</c:v>
                </c:pt>
                <c:pt idx="3">
                  <c:v>65.709999999999994</c:v>
                </c:pt>
                <c:pt idx="4">
                  <c:v>48.16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19072"/>
        <c:axId val="49220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19072"/>
        <c:axId val="49220992"/>
      </c:lineChart>
      <c:dateAx>
        <c:axId val="49219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220992"/>
        <c:crosses val="autoZero"/>
        <c:auto val="1"/>
        <c:lblOffset val="100"/>
        <c:baseTimeUnit val="years"/>
      </c:dateAx>
      <c:valAx>
        <c:axId val="49220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219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10080"/>
        <c:axId val="72112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10080"/>
        <c:axId val="72112000"/>
      </c:lineChart>
      <c:dateAx>
        <c:axId val="72110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12000"/>
        <c:crosses val="autoZero"/>
        <c:auto val="1"/>
        <c:lblOffset val="100"/>
        <c:baseTimeUnit val="years"/>
      </c:dateAx>
      <c:valAx>
        <c:axId val="72112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10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43232"/>
        <c:axId val="72145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43232"/>
        <c:axId val="72145536"/>
      </c:lineChart>
      <c:dateAx>
        <c:axId val="72143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45536"/>
        <c:crosses val="autoZero"/>
        <c:auto val="1"/>
        <c:lblOffset val="100"/>
        <c:baseTimeUnit val="years"/>
      </c:dateAx>
      <c:valAx>
        <c:axId val="72145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43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291456"/>
        <c:axId val="72293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91456"/>
        <c:axId val="72293760"/>
      </c:lineChart>
      <c:dateAx>
        <c:axId val="72291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293760"/>
        <c:crosses val="autoZero"/>
        <c:auto val="1"/>
        <c:lblOffset val="100"/>
        <c:baseTimeUnit val="years"/>
      </c:dateAx>
      <c:valAx>
        <c:axId val="72293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291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954432"/>
        <c:axId val="93956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54432"/>
        <c:axId val="93956736"/>
      </c:lineChart>
      <c:dateAx>
        <c:axId val="93954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956736"/>
        <c:crosses val="autoZero"/>
        <c:auto val="1"/>
        <c:lblOffset val="100"/>
        <c:baseTimeUnit val="years"/>
      </c:dateAx>
      <c:valAx>
        <c:axId val="93956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95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11662.02</c:v>
                </c:pt>
                <c:pt idx="1">
                  <c:v>9621.0400000000009</c:v>
                </c:pt>
                <c:pt idx="2">
                  <c:v>7880.32</c:v>
                </c:pt>
                <c:pt idx="3">
                  <c:v>6841</c:v>
                </c:pt>
                <c:pt idx="4">
                  <c:v>3084.91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98592"/>
        <c:axId val="140953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1144.05</c:v>
                </c:pt>
                <c:pt idx="1">
                  <c:v>1117.1099999999999</c:v>
                </c:pt>
                <c:pt idx="2">
                  <c:v>1161.05</c:v>
                </c:pt>
                <c:pt idx="3">
                  <c:v>979.89</c:v>
                </c:pt>
                <c:pt idx="4">
                  <c:v>1051.43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98592"/>
        <c:axId val="140953472"/>
      </c:lineChart>
      <c:dateAx>
        <c:axId val="140798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953472"/>
        <c:crosses val="autoZero"/>
        <c:auto val="1"/>
        <c:lblOffset val="100"/>
        <c:baseTimeUnit val="years"/>
      </c:dateAx>
      <c:valAx>
        <c:axId val="140953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798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35.18</c:v>
                </c:pt>
                <c:pt idx="1">
                  <c:v>28.26</c:v>
                </c:pt>
                <c:pt idx="2">
                  <c:v>25.8</c:v>
                </c:pt>
                <c:pt idx="3">
                  <c:v>16.54</c:v>
                </c:pt>
                <c:pt idx="4">
                  <c:v>32.06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06688"/>
        <c:axId val="145508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42.48</c:v>
                </c:pt>
                <c:pt idx="1">
                  <c:v>41.04</c:v>
                </c:pt>
                <c:pt idx="2">
                  <c:v>41.08</c:v>
                </c:pt>
                <c:pt idx="3">
                  <c:v>41.34</c:v>
                </c:pt>
                <c:pt idx="4">
                  <c:v>40.06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06688"/>
        <c:axId val="145508992"/>
      </c:lineChart>
      <c:dateAx>
        <c:axId val="145506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508992"/>
        <c:crosses val="autoZero"/>
        <c:auto val="1"/>
        <c:lblOffset val="100"/>
        <c:baseTimeUnit val="years"/>
      </c:dateAx>
      <c:valAx>
        <c:axId val="145508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506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435.08</c:v>
                </c:pt>
                <c:pt idx="1">
                  <c:v>564.38</c:v>
                </c:pt>
                <c:pt idx="2">
                  <c:v>716.99</c:v>
                </c:pt>
                <c:pt idx="3">
                  <c:v>1145.3599999999999</c:v>
                </c:pt>
                <c:pt idx="4">
                  <c:v>652.04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12704"/>
        <c:axId val="150715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343.8</c:v>
                </c:pt>
                <c:pt idx="1">
                  <c:v>357.08</c:v>
                </c:pt>
                <c:pt idx="2">
                  <c:v>378.08</c:v>
                </c:pt>
                <c:pt idx="3">
                  <c:v>357.49</c:v>
                </c:pt>
                <c:pt idx="4">
                  <c:v>355.22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12704"/>
        <c:axId val="150715392"/>
      </c:lineChart>
      <c:dateAx>
        <c:axId val="150712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0715392"/>
        <c:crosses val="autoZero"/>
        <c:auto val="1"/>
        <c:lblOffset val="100"/>
        <c:baseTimeUnit val="years"/>
      </c:dateAx>
      <c:valAx>
        <c:axId val="150715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0712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G1" zoomScaleNormal="100" workbookViewId="0">
      <selection activeCell="AK8" sqref="AK8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75" t="str">
        <f>データ!H6</f>
        <v>福島県　昭和村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F3</v>
      </c>
      <c r="X8" s="72"/>
      <c r="Y8" s="72"/>
      <c r="Z8" s="72"/>
      <c r="AA8" s="72"/>
      <c r="AB8" s="72"/>
      <c r="AC8" s="72"/>
      <c r="AD8" s="73" t="s">
        <v>124</v>
      </c>
      <c r="AE8" s="73"/>
      <c r="AF8" s="73"/>
      <c r="AG8" s="73"/>
      <c r="AH8" s="73"/>
      <c r="AI8" s="73"/>
      <c r="AJ8" s="73"/>
      <c r="AK8" s="4"/>
      <c r="AL8" s="67">
        <f>データ!S6</f>
        <v>1326</v>
      </c>
      <c r="AM8" s="67"/>
      <c r="AN8" s="67"/>
      <c r="AO8" s="67"/>
      <c r="AP8" s="67"/>
      <c r="AQ8" s="67"/>
      <c r="AR8" s="67"/>
      <c r="AS8" s="67"/>
      <c r="AT8" s="66">
        <f>データ!T6</f>
        <v>209.46</v>
      </c>
      <c r="AU8" s="66"/>
      <c r="AV8" s="66"/>
      <c r="AW8" s="66"/>
      <c r="AX8" s="66"/>
      <c r="AY8" s="66"/>
      <c r="AZ8" s="66"/>
      <c r="BA8" s="66"/>
      <c r="BB8" s="66">
        <f>データ!U6</f>
        <v>6.33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32.700000000000003</v>
      </c>
      <c r="Q10" s="66"/>
      <c r="R10" s="66"/>
      <c r="S10" s="66"/>
      <c r="T10" s="66"/>
      <c r="U10" s="66"/>
      <c r="V10" s="66"/>
      <c r="W10" s="66">
        <f>データ!Q6</f>
        <v>80.8</v>
      </c>
      <c r="X10" s="66"/>
      <c r="Y10" s="66"/>
      <c r="Z10" s="66"/>
      <c r="AA10" s="66"/>
      <c r="AB10" s="66"/>
      <c r="AC10" s="66"/>
      <c r="AD10" s="67">
        <f>データ!R6</f>
        <v>3240</v>
      </c>
      <c r="AE10" s="67"/>
      <c r="AF10" s="67"/>
      <c r="AG10" s="67"/>
      <c r="AH10" s="67"/>
      <c r="AI10" s="67"/>
      <c r="AJ10" s="67"/>
      <c r="AK10" s="2"/>
      <c r="AL10" s="67">
        <f>データ!V6</f>
        <v>428</v>
      </c>
      <c r="AM10" s="67"/>
      <c r="AN10" s="67"/>
      <c r="AO10" s="67"/>
      <c r="AP10" s="67"/>
      <c r="AQ10" s="67"/>
      <c r="AR10" s="67"/>
      <c r="AS10" s="67"/>
      <c r="AT10" s="66">
        <f>データ!W6</f>
        <v>0.79</v>
      </c>
      <c r="AU10" s="66"/>
      <c r="AV10" s="66"/>
      <c r="AW10" s="66"/>
      <c r="AX10" s="66"/>
      <c r="AY10" s="66"/>
      <c r="AZ10" s="66"/>
      <c r="BA10" s="66"/>
      <c r="BB10" s="66">
        <f>データ!X6</f>
        <v>541.77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 x14ac:dyDescent="0.15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 x14ac:dyDescent="0.15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123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 x14ac:dyDescent="0.15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 x14ac:dyDescent="0.15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121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 x14ac:dyDescent="0.15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 x14ac:dyDescent="0.15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 x14ac:dyDescent="0.15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 x14ac:dyDescent="0.15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122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 x14ac:dyDescent="0.15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 x14ac:dyDescent="0.15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【914.53】</v>
      </c>
      <c r="I86" s="26" t="str">
        <f>データ!CA6</f>
        <v>【55.73】</v>
      </c>
      <c r="J86" s="26" t="str">
        <f>データ!CL6</f>
        <v>【276.78】</v>
      </c>
      <c r="K86" s="26" t="str">
        <f>データ!CW6</f>
        <v>【59.15】</v>
      </c>
      <c r="L86" s="26" t="str">
        <f>データ!DH6</f>
        <v>【85.01】</v>
      </c>
      <c r="M86" s="26" t="s">
        <v>55</v>
      </c>
      <c r="N86" s="26" t="s">
        <v>55</v>
      </c>
      <c r="O86" s="26" t="str">
        <f>データ!EO6</f>
        <v>【1.58】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 x14ac:dyDescent="0.15">
      <c r="A6" s="28" t="s">
        <v>108</v>
      </c>
      <c r="B6" s="33">
        <f>B7</f>
        <v>2016</v>
      </c>
      <c r="C6" s="33">
        <f t="shared" ref="C6:X6" si="3">C7</f>
        <v>74462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昭和村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F3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32.700000000000003</v>
      </c>
      <c r="Q6" s="34">
        <f t="shared" si="3"/>
        <v>80.8</v>
      </c>
      <c r="R6" s="34">
        <f t="shared" si="3"/>
        <v>3240</v>
      </c>
      <c r="S6" s="34">
        <f t="shared" si="3"/>
        <v>1326</v>
      </c>
      <c r="T6" s="34">
        <f t="shared" si="3"/>
        <v>209.46</v>
      </c>
      <c r="U6" s="34">
        <f t="shared" si="3"/>
        <v>6.33</v>
      </c>
      <c r="V6" s="34">
        <f t="shared" si="3"/>
        <v>428</v>
      </c>
      <c r="W6" s="34">
        <f t="shared" si="3"/>
        <v>0.79</v>
      </c>
      <c r="X6" s="34">
        <f t="shared" si="3"/>
        <v>541.77</v>
      </c>
      <c r="Y6" s="35">
        <f>IF(Y7="",NA(),Y7)</f>
        <v>83.37</v>
      </c>
      <c r="Z6" s="35">
        <f t="shared" ref="Z6:AH6" si="4">IF(Z7="",NA(),Z7)</f>
        <v>70.010000000000005</v>
      </c>
      <c r="AA6" s="35">
        <f t="shared" si="4"/>
        <v>58.64</v>
      </c>
      <c r="AB6" s="35">
        <f t="shared" si="4"/>
        <v>65.709999999999994</v>
      </c>
      <c r="AC6" s="35">
        <f t="shared" si="4"/>
        <v>48.16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11662.02</v>
      </c>
      <c r="BG6" s="35">
        <f t="shared" ref="BG6:BO6" si="7">IF(BG7="",NA(),BG7)</f>
        <v>9621.0400000000009</v>
      </c>
      <c r="BH6" s="35">
        <f t="shared" si="7"/>
        <v>7880.32</v>
      </c>
      <c r="BI6" s="35">
        <f t="shared" si="7"/>
        <v>6841</v>
      </c>
      <c r="BJ6" s="35">
        <f t="shared" si="7"/>
        <v>3084.91</v>
      </c>
      <c r="BK6" s="35">
        <f t="shared" si="7"/>
        <v>1144.05</v>
      </c>
      <c r="BL6" s="35">
        <f t="shared" si="7"/>
        <v>1117.1099999999999</v>
      </c>
      <c r="BM6" s="35">
        <f t="shared" si="7"/>
        <v>1161.05</v>
      </c>
      <c r="BN6" s="35">
        <f t="shared" si="7"/>
        <v>979.89</v>
      </c>
      <c r="BO6" s="35">
        <f t="shared" si="7"/>
        <v>1051.43</v>
      </c>
      <c r="BP6" s="34" t="str">
        <f>IF(BP7="","",IF(BP7="-","【-】","【"&amp;SUBSTITUTE(TEXT(BP7,"#,##0.00"),"-","△")&amp;"】"))</f>
        <v>【914.53】</v>
      </c>
      <c r="BQ6" s="35">
        <f>IF(BQ7="",NA(),BQ7)</f>
        <v>35.18</v>
      </c>
      <c r="BR6" s="35">
        <f t="shared" ref="BR6:BZ6" si="8">IF(BR7="",NA(),BR7)</f>
        <v>28.26</v>
      </c>
      <c r="BS6" s="35">
        <f t="shared" si="8"/>
        <v>25.8</v>
      </c>
      <c r="BT6" s="35">
        <f t="shared" si="8"/>
        <v>16.54</v>
      </c>
      <c r="BU6" s="35">
        <f t="shared" si="8"/>
        <v>32.06</v>
      </c>
      <c r="BV6" s="35">
        <f t="shared" si="8"/>
        <v>42.48</v>
      </c>
      <c r="BW6" s="35">
        <f t="shared" si="8"/>
        <v>41.04</v>
      </c>
      <c r="BX6" s="35">
        <f t="shared" si="8"/>
        <v>41.08</v>
      </c>
      <c r="BY6" s="35">
        <f t="shared" si="8"/>
        <v>41.34</v>
      </c>
      <c r="BZ6" s="35">
        <f t="shared" si="8"/>
        <v>40.06</v>
      </c>
      <c r="CA6" s="34" t="str">
        <f>IF(CA7="","",IF(CA7="-","【-】","【"&amp;SUBSTITUTE(TEXT(CA7,"#,##0.00"),"-","△")&amp;"】"))</f>
        <v>【55.73】</v>
      </c>
      <c r="CB6" s="35">
        <f>IF(CB7="",NA(),CB7)</f>
        <v>435.08</v>
      </c>
      <c r="CC6" s="35">
        <f t="shared" ref="CC6:CK6" si="9">IF(CC7="",NA(),CC7)</f>
        <v>564.38</v>
      </c>
      <c r="CD6" s="35">
        <f t="shared" si="9"/>
        <v>716.99</v>
      </c>
      <c r="CE6" s="35">
        <f t="shared" si="9"/>
        <v>1145.3599999999999</v>
      </c>
      <c r="CF6" s="35">
        <f t="shared" si="9"/>
        <v>652.04</v>
      </c>
      <c r="CG6" s="35">
        <f t="shared" si="9"/>
        <v>343.8</v>
      </c>
      <c r="CH6" s="35">
        <f t="shared" si="9"/>
        <v>357.08</v>
      </c>
      <c r="CI6" s="35">
        <f t="shared" si="9"/>
        <v>378.08</v>
      </c>
      <c r="CJ6" s="35">
        <f t="shared" si="9"/>
        <v>357.49</v>
      </c>
      <c r="CK6" s="35">
        <f t="shared" si="9"/>
        <v>355.22</v>
      </c>
      <c r="CL6" s="34" t="str">
        <f>IF(CL7="","",IF(CL7="-","【-】","【"&amp;SUBSTITUTE(TEXT(CL7,"#,##0.00"),"-","△")&amp;"】"))</f>
        <v>【276.78】</v>
      </c>
      <c r="CM6" s="35">
        <f>IF(CM7="",NA(),CM7)</f>
        <v>100</v>
      </c>
      <c r="CN6" s="34">
        <f t="shared" ref="CN6:CV6" si="10">IF(CN7="",NA(),CN7)</f>
        <v>0</v>
      </c>
      <c r="CO6" s="34">
        <f t="shared" si="10"/>
        <v>0</v>
      </c>
      <c r="CP6" s="34">
        <f t="shared" si="10"/>
        <v>0</v>
      </c>
      <c r="CQ6" s="35">
        <f t="shared" si="10"/>
        <v>92.68</v>
      </c>
      <c r="CR6" s="35">
        <f t="shared" si="10"/>
        <v>46.06</v>
      </c>
      <c r="CS6" s="35">
        <f t="shared" si="10"/>
        <v>45.95</v>
      </c>
      <c r="CT6" s="35">
        <f t="shared" si="10"/>
        <v>44.69</v>
      </c>
      <c r="CU6" s="35">
        <f t="shared" si="10"/>
        <v>44.69</v>
      </c>
      <c r="CV6" s="35">
        <f t="shared" si="10"/>
        <v>42.84</v>
      </c>
      <c r="CW6" s="34" t="str">
        <f>IF(CW7="","",IF(CW7="-","【-】","【"&amp;SUBSTITUTE(TEXT(CW7,"#,##0.00"),"-","△")&amp;"】"))</f>
        <v>【59.15】</v>
      </c>
      <c r="CX6" s="35">
        <f>IF(CX7="",NA(),CX7)</f>
        <v>70.680000000000007</v>
      </c>
      <c r="CY6" s="35">
        <f t="shared" ref="CY6:DG6" si="11">IF(CY7="",NA(),CY7)</f>
        <v>80.709999999999994</v>
      </c>
      <c r="CZ6" s="35">
        <f t="shared" si="11"/>
        <v>82.15</v>
      </c>
      <c r="DA6" s="35">
        <f t="shared" si="11"/>
        <v>84.75</v>
      </c>
      <c r="DB6" s="35">
        <f t="shared" si="11"/>
        <v>88.32</v>
      </c>
      <c r="DC6" s="35">
        <f t="shared" si="11"/>
        <v>72.989999999999995</v>
      </c>
      <c r="DD6" s="35">
        <f t="shared" si="11"/>
        <v>71.97</v>
      </c>
      <c r="DE6" s="35">
        <f t="shared" si="11"/>
        <v>70.59</v>
      </c>
      <c r="DF6" s="35">
        <f t="shared" si="11"/>
        <v>69.67</v>
      </c>
      <c r="DG6" s="35">
        <f t="shared" si="11"/>
        <v>66.3</v>
      </c>
      <c r="DH6" s="34" t="str">
        <f>IF(DH7="","",IF(DH7="-","【-】","【"&amp;SUBSTITUTE(TEXT(DH7,"#,##0.00"),"-","△")&amp;"】"))</f>
        <v>【85.01】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>
        <f>IF(EE7="",NA(),EE7)</f>
        <v>7.0000000000000007E-2</v>
      </c>
      <c r="EF6" s="35">
        <f t="shared" ref="EF6:EN6" si="14">IF(EF7="",NA(),EF7)</f>
        <v>7.0000000000000007E-2</v>
      </c>
      <c r="EG6" s="35">
        <f t="shared" si="14"/>
        <v>7.0000000000000007E-2</v>
      </c>
      <c r="EH6" s="34">
        <f t="shared" si="14"/>
        <v>0</v>
      </c>
      <c r="EI6" s="34">
        <f t="shared" si="14"/>
        <v>0</v>
      </c>
      <c r="EJ6" s="35">
        <f t="shared" si="14"/>
        <v>0.06</v>
      </c>
      <c r="EK6" s="35">
        <f t="shared" si="14"/>
        <v>0.04</v>
      </c>
      <c r="EL6" s="35">
        <f t="shared" si="14"/>
        <v>7.0000000000000007E-2</v>
      </c>
      <c r="EM6" s="35">
        <f t="shared" si="14"/>
        <v>0.02</v>
      </c>
      <c r="EN6" s="35">
        <f t="shared" si="14"/>
        <v>0.03</v>
      </c>
      <c r="EO6" s="34" t="str">
        <f>IF(EO7="","",IF(EO7="-","【-】","【"&amp;SUBSTITUTE(TEXT(EO7,"#,##0.00"),"-","△")&amp;"】"))</f>
        <v>【1.58】</v>
      </c>
    </row>
    <row r="7" spans="1:145" s="36" customFormat="1" x14ac:dyDescent="0.15">
      <c r="A7" s="28"/>
      <c r="B7" s="37">
        <v>2016</v>
      </c>
      <c r="C7" s="37">
        <v>74462</v>
      </c>
      <c r="D7" s="37">
        <v>47</v>
      </c>
      <c r="E7" s="37">
        <v>17</v>
      </c>
      <c r="F7" s="37">
        <v>5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32.700000000000003</v>
      </c>
      <c r="Q7" s="38">
        <v>80.8</v>
      </c>
      <c r="R7" s="38">
        <v>3240</v>
      </c>
      <c r="S7" s="38">
        <v>1326</v>
      </c>
      <c r="T7" s="38">
        <v>209.46</v>
      </c>
      <c r="U7" s="38">
        <v>6.33</v>
      </c>
      <c r="V7" s="38">
        <v>428</v>
      </c>
      <c r="W7" s="38">
        <v>0.79</v>
      </c>
      <c r="X7" s="38">
        <v>541.77</v>
      </c>
      <c r="Y7" s="38">
        <v>83.37</v>
      </c>
      <c r="Z7" s="38">
        <v>70.010000000000005</v>
      </c>
      <c r="AA7" s="38">
        <v>58.64</v>
      </c>
      <c r="AB7" s="38">
        <v>65.709999999999994</v>
      </c>
      <c r="AC7" s="38">
        <v>48.16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11662.02</v>
      </c>
      <c r="BG7" s="38">
        <v>9621.0400000000009</v>
      </c>
      <c r="BH7" s="38">
        <v>7880.32</v>
      </c>
      <c r="BI7" s="38">
        <v>6841</v>
      </c>
      <c r="BJ7" s="38">
        <v>3084.91</v>
      </c>
      <c r="BK7" s="38">
        <v>1144.05</v>
      </c>
      <c r="BL7" s="38">
        <v>1117.1099999999999</v>
      </c>
      <c r="BM7" s="38">
        <v>1161.05</v>
      </c>
      <c r="BN7" s="38">
        <v>979.89</v>
      </c>
      <c r="BO7" s="38">
        <v>1051.43</v>
      </c>
      <c r="BP7" s="38">
        <v>914.53</v>
      </c>
      <c r="BQ7" s="38">
        <v>35.18</v>
      </c>
      <c r="BR7" s="38">
        <v>28.26</v>
      </c>
      <c r="BS7" s="38">
        <v>25.8</v>
      </c>
      <c r="BT7" s="38">
        <v>16.54</v>
      </c>
      <c r="BU7" s="38">
        <v>32.06</v>
      </c>
      <c r="BV7" s="38">
        <v>42.48</v>
      </c>
      <c r="BW7" s="38">
        <v>41.04</v>
      </c>
      <c r="BX7" s="38">
        <v>41.08</v>
      </c>
      <c r="BY7" s="38">
        <v>41.34</v>
      </c>
      <c r="BZ7" s="38">
        <v>40.06</v>
      </c>
      <c r="CA7" s="38">
        <v>55.73</v>
      </c>
      <c r="CB7" s="38">
        <v>435.08</v>
      </c>
      <c r="CC7" s="38">
        <v>564.38</v>
      </c>
      <c r="CD7" s="38">
        <v>716.99</v>
      </c>
      <c r="CE7" s="38">
        <v>1145.3599999999999</v>
      </c>
      <c r="CF7" s="38">
        <v>652.04</v>
      </c>
      <c r="CG7" s="38">
        <v>343.8</v>
      </c>
      <c r="CH7" s="38">
        <v>357.08</v>
      </c>
      <c r="CI7" s="38">
        <v>378.08</v>
      </c>
      <c r="CJ7" s="38">
        <v>357.49</v>
      </c>
      <c r="CK7" s="38">
        <v>355.22</v>
      </c>
      <c r="CL7" s="38">
        <v>276.77999999999997</v>
      </c>
      <c r="CM7" s="38">
        <v>100</v>
      </c>
      <c r="CN7" s="38">
        <v>0</v>
      </c>
      <c r="CO7" s="38">
        <v>0</v>
      </c>
      <c r="CP7" s="38">
        <v>0</v>
      </c>
      <c r="CQ7" s="38">
        <v>92.68</v>
      </c>
      <c r="CR7" s="38">
        <v>46.06</v>
      </c>
      <c r="CS7" s="38">
        <v>45.95</v>
      </c>
      <c r="CT7" s="38">
        <v>44.69</v>
      </c>
      <c r="CU7" s="38">
        <v>44.69</v>
      </c>
      <c r="CV7" s="38">
        <v>42.84</v>
      </c>
      <c r="CW7" s="38">
        <v>59.15</v>
      </c>
      <c r="CX7" s="38">
        <v>70.680000000000007</v>
      </c>
      <c r="CY7" s="38">
        <v>80.709999999999994</v>
      </c>
      <c r="CZ7" s="38">
        <v>82.15</v>
      </c>
      <c r="DA7" s="38">
        <v>84.75</v>
      </c>
      <c r="DB7" s="38">
        <v>88.32</v>
      </c>
      <c r="DC7" s="38">
        <v>72.989999999999995</v>
      </c>
      <c r="DD7" s="38">
        <v>71.97</v>
      </c>
      <c r="DE7" s="38">
        <v>70.59</v>
      </c>
      <c r="DF7" s="38">
        <v>69.67</v>
      </c>
      <c r="DG7" s="38">
        <v>66.3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7.0000000000000007E-2</v>
      </c>
      <c r="EF7" s="38">
        <v>7.0000000000000007E-2</v>
      </c>
      <c r="EG7" s="38">
        <v>7.0000000000000007E-2</v>
      </c>
      <c r="EH7" s="38">
        <v>0</v>
      </c>
      <c r="EI7" s="38">
        <v>0</v>
      </c>
      <c r="EJ7" s="38">
        <v>0.06</v>
      </c>
      <c r="EK7" s="38">
        <v>0.04</v>
      </c>
      <c r="EL7" s="38">
        <v>7.0000000000000007E-2</v>
      </c>
      <c r="EM7" s="38">
        <v>0.02</v>
      </c>
      <c r="EN7" s="38">
        <v>0.03</v>
      </c>
      <c r="EO7" s="38">
        <v>1.58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modified xsi:type="dcterms:W3CDTF">2018-02-26T05:20:53Z</dcterms:modified>
</cp:coreProperties>
</file>