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<sst xmlns="http://schemas.openxmlformats.org/spreadsheetml/2006/main" count="240" uniqueCount="125">
  <si>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</si>
  <si>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</si>
  <si>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</si>
  <si>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</si>
  <si>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</si>
  <si>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</si>
  <si>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</si>
  <si>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</si>
  <si>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</si>
  <si>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</si>
  <si>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</si>
  <si>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</si>
  <si>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</si>
  <si>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</si>
  <si>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</si>
  <si>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</si>
  <si>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</si>
  <si>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</si>
  <si>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</si>
  <si>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</si>
  <si>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</si>
  <si>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</si>
  <si>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</si>
  <si>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</si>
  <si>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</si>
  <si>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</si>
  <si>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</si>
  <si>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</si>
  <si>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</si>
  <si>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</si>
  <si>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</si>
  <si>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</si>
  <si>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</si>
  <si>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</si>
  <si>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</si>
  <si>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</si>
  <si>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</si>
  <si>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</si>
  <si>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</si>
  <si>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</si>
  <si>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</si>
  <si>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</si>
  <si>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</si>
  <si>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</si>
  <si>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</si>
  <si>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</si>
  <si>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</si>
  <si>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</si>
  <si>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</si>
  <si>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</si>
  <si>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</si>
  <si>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</si>
  <si>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</si>
  <si>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</si>
  <si>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</si>
  <si>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</si>
  <si>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</si>
  <si>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</si>
  <si>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</si>
  <si>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</si>
  <si>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</si>
  <si>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</si>
  <si>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</si>
  <si>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</si>
  <si>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</si>
  <si>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</si>
  <si>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</si>
  <si>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</si>
  <si>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</si>
  <si>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</si>
  <si>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</si>
  <si>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</si>
  <si>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</si>
  <si>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</si>
  <si>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</si>
  <si>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</si>
  <si>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</si>
  <si>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</si>
  <si>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</si>
  <si>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</si>
  <si>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</si>
  <si>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</si>
  <si>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</si>
  <si>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</si>
  <si>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</si>
  <si>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</si>
  <si>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</si>
  <si>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</si>
  <si>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</si>
  <si>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</si>
  <si>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</si>
  <si>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</si>
  <si>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</si>
  <si>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</si>
  <si>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</si>
  <si>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</si>
  <si>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</si>
  <si>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</si>
  <si>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</si>
  <si>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</si>
  <si>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</si>
  <si>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</si>
  <si>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</si>
  <si>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</si>
  <si>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</si>
  <si>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</si>
  <si>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</si>
  <si>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</si>
  <si>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</si>
  <si>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柳津町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</si>
  <si>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</si>
  <si>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</si>
  <si>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</si>
  <si>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</si>
  <si>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</si>
  <si>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</si>
  <si>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</si>
  <si>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</si>
  <si>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</si>
  <si>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</si>
  <si>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</si>
  <si>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供用開始後15年経過し水処理汚水処理上重要な機器は25～27年の3ヶ年で修繕や更新は終えているが、老朽化による軽微な故障や不具合による修繕は発生している状況である。
　また平成29年度までオーバーホール済みのマンホールポンプは21箇所中9ヶ所であり、来年度以降も継続的に優先順位をつけながら毎年2～3ヶ所程度オーバーホールをしていく。
　管路に関しては、供用開始後15年目で比較的新しいため維持管理の中で点検等で済ませているが、将来的には管路のメンテナンスのため管路清掃等の実施を考えている。
　また流量が多い箇所ではマンホール蓋の腐食による劣化も見られるため、管路と併せてメンテナンスや交換を進めていく。</t>
    <rPh sb="37" eb="39">
      <t>シュウゼン</t>
    </rPh>
    <rPh sb="40" eb="42">
      <t>コウシン</t>
    </rPh>
    <rPh sb="43" eb="44">
      <t>オ</t>
    </rPh>
    <rPh sb="68" eb="70">
      <t>シュウゼン</t>
    </rPh>
    <rPh sb="71" eb="73">
      <t>ハッセイ</t>
    </rPh>
    <rPh sb="77" eb="79">
      <t>ジョウキョウ</t>
    </rPh>
    <rPh sb="116" eb="118">
      <t>カショ</t>
    </rPh>
    <rPh sb="118" eb="119">
      <t>チュウ</t>
    </rPh>
    <rPh sb="251" eb="253">
      <t>リュウリョウ</t>
    </rPh>
    <rPh sb="254" eb="255">
      <t>オオ</t>
    </rPh>
    <rPh sb="256" eb="258">
      <t>カショ</t>
    </rPh>
    <rPh sb="265" eb="266">
      <t>フタ</t>
    </rPh>
    <rPh sb="267" eb="269">
      <t>フショク</t>
    </rPh>
    <rPh sb="272" eb="274">
      <t>レッカ</t>
    </rPh>
    <rPh sb="275" eb="276">
      <t>ミ</t>
    </rPh>
    <rPh sb="282" eb="284">
      <t>カンロ</t>
    </rPh>
    <rPh sb="285" eb="286">
      <t>アワ</t>
    </rPh>
    <rPh sb="295" eb="297">
      <t>コウカン</t>
    </rPh>
    <rPh sb="298" eb="299">
      <t>スス</t>
    </rPh>
    <phoneticPr fontId="4"/>
  </si>
  <si>
    <t>　大規模な施設の更新が２７年度で終了し、２８年度はマンホールポンプの修繕が中心で突発的な故障が少なかった。また運転方法の改善により汚泥の発生量も例年より削減できたため、経費回収率は高くなり汚水処理原価は低くなっている。
　また新設の設備投資も終了し新たな企業債の発行はなく、償還金のピークも過ぎているため収益的収支比率も上がっている。
　加入率は新しい集合住宅の完成等により加入者は増えているが、H28時点で62.9%と依然として低い状況であるため、今後も普及啓発と加入促進に努めていく。</t>
    <rPh sb="1" eb="4">
      <t>ダイキボ</t>
    </rPh>
    <rPh sb="5" eb="7">
      <t>シセツ</t>
    </rPh>
    <rPh sb="8" eb="10">
      <t>コウシン</t>
    </rPh>
    <rPh sb="13" eb="15">
      <t>ネンド</t>
    </rPh>
    <rPh sb="16" eb="18">
      <t>シュウリョウ</t>
    </rPh>
    <rPh sb="22" eb="24">
      <t>ネンド</t>
    </rPh>
    <rPh sb="55" eb="57">
      <t>ウンテン</t>
    </rPh>
    <rPh sb="57" eb="59">
      <t>ホウホウ</t>
    </rPh>
    <rPh sb="60" eb="62">
      <t>カイゼン</t>
    </rPh>
    <rPh sb="65" eb="67">
      <t>オデイ</t>
    </rPh>
    <rPh sb="68" eb="70">
      <t>ハッセイ</t>
    </rPh>
    <rPh sb="70" eb="71">
      <t>リョウ</t>
    </rPh>
    <rPh sb="72" eb="74">
      <t>レイネン</t>
    </rPh>
    <rPh sb="76" eb="78">
      <t>サクゲン</t>
    </rPh>
    <rPh sb="84" eb="86">
      <t>ケイヒ</t>
    </rPh>
    <rPh sb="86" eb="88">
      <t>カイシュウ</t>
    </rPh>
    <rPh sb="88" eb="89">
      <t>リツ</t>
    </rPh>
    <rPh sb="90" eb="91">
      <t>タカ</t>
    </rPh>
    <rPh sb="94" eb="96">
      <t>オスイ</t>
    </rPh>
    <rPh sb="96" eb="98">
      <t>ショリ</t>
    </rPh>
    <rPh sb="98" eb="100">
      <t>ゲンカ</t>
    </rPh>
    <rPh sb="101" eb="102">
      <t>ヒク</t>
    </rPh>
    <rPh sb="121" eb="123">
      <t>シュウリョウ</t>
    </rPh>
    <rPh sb="160" eb="161">
      <t>ア</t>
    </rPh>
    <rPh sb="169" eb="171">
      <t>カニュウ</t>
    </rPh>
    <rPh sb="171" eb="172">
      <t>リツ</t>
    </rPh>
    <rPh sb="173" eb="174">
      <t>アタラ</t>
    </rPh>
    <rPh sb="176" eb="178">
      <t>シュウゴウ</t>
    </rPh>
    <rPh sb="178" eb="180">
      <t>ジュウタク</t>
    </rPh>
    <rPh sb="181" eb="183">
      <t>カンセイ</t>
    </rPh>
    <rPh sb="183" eb="184">
      <t>ナド</t>
    </rPh>
    <rPh sb="187" eb="190">
      <t>カニュウシャ</t>
    </rPh>
    <rPh sb="191" eb="192">
      <t>フ</t>
    </rPh>
    <rPh sb="210" eb="212">
      <t>イゼン</t>
    </rPh>
    <rPh sb="215" eb="216">
      <t>ヒク</t>
    </rPh>
    <rPh sb="217" eb="219">
      <t>ジョウキョウ</t>
    </rPh>
    <rPh sb="225" eb="227">
      <t>コンゴ</t>
    </rPh>
    <rPh sb="228" eb="230">
      <t>フキュウ</t>
    </rPh>
    <rPh sb="230" eb="232">
      <t>ケイハツ</t>
    </rPh>
    <phoneticPr fontId="4"/>
  </si>
  <si>
    <t>　今後はマンホールポンプに加え管路やマンホール蓋のメンテナンス等も必要となってくる。
　将来必要となる財源を確保するためにも、２８年度末に策定した経営戦略を履行して無駄のない効率的な運転管理に努め、未加入世帯の早期加入促進を図るほか、使用料の見直しや他事業施設との統廃合を検討していく。</t>
    <rPh sb="13" eb="14">
      <t>クワ</t>
    </rPh>
    <rPh sb="44" eb="46">
      <t>ショウライ</t>
    </rPh>
    <rPh sb="82" eb="84">
      <t>ムダ</t>
    </rPh>
    <rPh sb="87" eb="90">
      <t>コウリツテキ</t>
    </rPh>
    <rPh sb="91" eb="93">
      <t>ウンテン</t>
    </rPh>
    <rPh sb="93" eb="95">
      <t>カンリ</t>
    </rPh>
    <rPh sb="96" eb="97">
      <t>ツト</t>
    </rPh>
    <rPh sb="99" eb="102">
      <t>ミカニュウ</t>
    </rPh>
    <rPh sb="102" eb="104">
      <t>セタイ</t>
    </rPh>
    <rPh sb="125" eb="126">
      <t>ホカ</t>
    </rPh>
    <rPh sb="126" eb="128">
      <t>ジギョウ</t>
    </rPh>
    <rPh sb="128" eb="130">
      <t>シセツ</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</si>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</sst>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62880"/>
        <c:axId val="491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49162880"/>
        <c:axId val="49166592"/>
      </c:lineChart>
      <c:dateAx>
        <c:axId val="49162880"/>
        <c:scaling>
          <c:orientation val="minMax"/>
        </c:scaling>
        <c:delete val="1"/>
        <c:axPos val="b"/>
        <c:numFmt formatCode="ge" sourceLinked="1"/>
        <c:majorTickMark val="none"/>
        <c:minorTickMark val="none"/>
        <c:tickLblPos val="none"/>
        <c:crossAx val="49166592"/>
        <c:crosses val="autoZero"/>
        <c:auto val="1"/>
        <c:lblOffset val="100"/>
        <c:baseTimeUnit val="years"/>
      </c:dateAx>
      <c:valAx>
        <c:axId val="491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c:v>
                </c:pt>
                <c:pt idx="1">
                  <c:v>38.619999999999997</c:v>
                </c:pt>
                <c:pt idx="2">
                  <c:v>40.619999999999997</c:v>
                </c:pt>
                <c:pt idx="3">
                  <c:v>39.69</c:v>
                </c:pt>
                <c:pt idx="4">
                  <c:v>45.38</c:v>
                </c:pt>
              </c:numCache>
            </c:numRef>
          </c:val>
        </c:ser>
        <c:dLbls>
          <c:showLegendKey val="0"/>
          <c:showVal val="0"/>
          <c:showCatName val="0"/>
          <c:showSerName val="0"/>
          <c:showPercent val="0"/>
          <c:showBubbleSize val="0"/>
        </c:dLbls>
        <c:gapWidth val="150"/>
        <c:axId val="39178624"/>
        <c:axId val="391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39178624"/>
        <c:axId val="39180544"/>
      </c:lineChart>
      <c:dateAx>
        <c:axId val="39178624"/>
        <c:scaling>
          <c:orientation val="minMax"/>
        </c:scaling>
        <c:delete val="1"/>
        <c:axPos val="b"/>
        <c:numFmt formatCode="ge" sourceLinked="1"/>
        <c:majorTickMark val="none"/>
        <c:minorTickMark val="none"/>
        <c:tickLblPos val="none"/>
        <c:crossAx val="39180544"/>
        <c:crosses val="autoZero"/>
        <c:auto val="1"/>
        <c:lblOffset val="100"/>
        <c:baseTimeUnit val="years"/>
      </c:dateAx>
      <c:valAx>
        <c:axId val="391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50.58</c:v>
                </c:pt>
                <c:pt idx="1">
                  <c:v>52.72</c:v>
                </c:pt>
                <c:pt idx="2">
                  <c:v>52.26</c:v>
                </c:pt>
                <c:pt idx="3">
                  <c:v>57.13</c:v>
                </c:pt>
                <c:pt idx="4">
                  <c:v>62.92</c:v>
                </c:pt>
              </c:numCache>
            </c:numRef>
          </c:val>
        </c:ser>
        <c:dLbls>
          <c:showLegendKey val="0"/>
          <c:showVal val="0"/>
          <c:showCatName val="0"/>
          <c:showSerName val="0"/>
          <c:showPercent val="0"/>
          <c:showBubbleSize val="0"/>
        </c:dLbls>
        <c:gapWidth val="150"/>
        <c:axId val="72101888"/>
        <c:axId val="721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72101888"/>
        <c:axId val="72103808"/>
      </c:lineChart>
      <c:dateAx>
        <c:axId val="72101888"/>
        <c:scaling>
          <c:orientation val="minMax"/>
        </c:scaling>
        <c:delete val="1"/>
        <c:axPos val="b"/>
        <c:numFmt formatCode="ge" sourceLinked="1"/>
        <c:majorTickMark val="none"/>
        <c:minorTickMark val="none"/>
        <c:tickLblPos val="none"/>
        <c:crossAx val="72103808"/>
        <c:crosses val="autoZero"/>
        <c:auto val="1"/>
        <c:lblOffset val="100"/>
        <c:baseTimeUnit val="years"/>
      </c:dateAx>
      <c:valAx>
        <c:axId val="721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3701688848878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52.75</c:v>
                </c:pt>
                <c:pt idx="1">
                  <c:v>52.36</c:v>
                </c:pt>
                <c:pt idx="2">
                  <c:v>58.82</c:v>
                </c:pt>
                <c:pt idx="3">
                  <c:v>53.95</c:v>
                </c:pt>
                <c:pt idx="4">
                  <c:v>102.24</c:v>
                </c:pt>
              </c:numCache>
            </c:numRef>
          </c:val>
        </c:ser>
        <c:dLbls>
          <c:showLegendKey val="0"/>
          <c:showVal val="0"/>
          <c:showCatName val="0"/>
          <c:showSerName val="0"/>
          <c:showPercent val="0"/>
          <c:showBubbleSize val="0"/>
        </c:dLbls>
        <c:gapWidth val="150"/>
        <c:axId val="49219840"/>
        <c:axId val="492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19840"/>
        <c:axId val="49238400"/>
      </c:lineChart>
      <c:dateAx>
        <c:axId val="49219840"/>
        <c:scaling>
          <c:orientation val="minMax"/>
        </c:scaling>
        <c:delete val="1"/>
        <c:axPos val="b"/>
        <c:numFmt formatCode="ge" sourceLinked="1"/>
        <c:majorTickMark val="none"/>
        <c:minorTickMark val="none"/>
        <c:tickLblPos val="none"/>
        <c:crossAx val="49238400"/>
        <c:crosses val="autoZero"/>
        <c:auto val="1"/>
        <c:lblOffset val="100"/>
        <c:baseTimeUnit val="years"/>
      </c:dateAx>
      <c:valAx>
        <c:axId val="492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10848"/>
        <c:axId val="7211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10848"/>
        <c:axId val="72112768"/>
      </c:lineChart>
      <c:dateAx>
        <c:axId val="72110848"/>
        <c:scaling>
          <c:orientation val="minMax"/>
        </c:scaling>
        <c:delete val="1"/>
        <c:axPos val="b"/>
        <c:numFmt formatCode="ge" sourceLinked="1"/>
        <c:majorTickMark val="none"/>
        <c:minorTickMark val="none"/>
        <c:tickLblPos val="none"/>
        <c:crossAx val="72112768"/>
        <c:crosses val="autoZero"/>
        <c:auto val="1"/>
        <c:lblOffset val="100"/>
        <c:baseTimeUnit val="years"/>
      </c:dateAx>
      <c:valAx>
        <c:axId val="7211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4000"/>
        <c:axId val="721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4000"/>
        <c:axId val="72146304"/>
      </c:lineChart>
      <c:dateAx>
        <c:axId val="72144000"/>
        <c:scaling>
          <c:orientation val="minMax"/>
        </c:scaling>
        <c:delete val="1"/>
        <c:axPos val="b"/>
        <c:numFmt formatCode="ge" sourceLinked="1"/>
        <c:majorTickMark val="none"/>
        <c:minorTickMark val="none"/>
        <c:tickLblPos val="none"/>
        <c:crossAx val="72146304"/>
        <c:crosses val="autoZero"/>
        <c:auto val="1"/>
        <c:lblOffset val="100"/>
        <c:baseTimeUnit val="years"/>
      </c:dateAx>
      <c:valAx>
        <c:axId val="721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92224"/>
        <c:axId val="723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92224"/>
        <c:axId val="72302976"/>
      </c:lineChart>
      <c:dateAx>
        <c:axId val="72292224"/>
        <c:scaling>
          <c:orientation val="minMax"/>
        </c:scaling>
        <c:delete val="1"/>
        <c:axPos val="b"/>
        <c:numFmt formatCode="ge" sourceLinked="1"/>
        <c:majorTickMark val="none"/>
        <c:minorTickMark val="none"/>
        <c:tickLblPos val="none"/>
        <c:crossAx val="72302976"/>
        <c:crosses val="autoZero"/>
        <c:auto val="1"/>
        <c:lblOffset val="100"/>
        <c:baseTimeUnit val="years"/>
      </c:dateAx>
      <c:valAx>
        <c:axId val="723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931136"/>
        <c:axId val="1059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931136"/>
        <c:axId val="105933056"/>
      </c:lineChart>
      <c:dateAx>
        <c:axId val="105931136"/>
        <c:scaling>
          <c:orientation val="minMax"/>
        </c:scaling>
        <c:delete val="1"/>
        <c:axPos val="b"/>
        <c:numFmt formatCode="ge" sourceLinked="1"/>
        <c:majorTickMark val="none"/>
        <c:minorTickMark val="none"/>
        <c:tickLblPos val="none"/>
        <c:crossAx val="105933056"/>
        <c:crosses val="autoZero"/>
        <c:auto val="1"/>
        <c:lblOffset val="100"/>
        <c:baseTimeUnit val="years"/>
      </c:dateAx>
      <c:valAx>
        <c:axId val="1059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2190.94</c:v>
                </c:pt>
                <c:pt idx="1">
                  <c:v>1240.02</c:v>
                </c:pt>
                <c:pt idx="2">
                  <c:v>1528.98</c:v>
                </c:pt>
                <c:pt idx="3">
                  <c:v>1296.96</c:v>
                </c:pt>
                <c:pt idx="4">
                  <c:v>362.17</c:v>
                </c:pt>
              </c:numCache>
            </c:numRef>
          </c:val>
        </c:ser>
        <c:dLbls>
          <c:showLegendKey val="0"/>
          <c:showVal val="0"/>
          <c:showCatName val="0"/>
          <c:showSerName val="0"/>
          <c:showPercent val="0"/>
          <c:showBubbleSize val="0"/>
        </c:dLbls>
        <c:gapWidth val="150"/>
        <c:axId val="140798592"/>
        <c:axId val="1409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140798592"/>
        <c:axId val="140953472"/>
      </c:lineChart>
      <c:dateAx>
        <c:axId val="140798592"/>
        <c:scaling>
          <c:orientation val="minMax"/>
        </c:scaling>
        <c:delete val="1"/>
        <c:axPos val="b"/>
        <c:numFmt formatCode="ge" sourceLinked="1"/>
        <c:majorTickMark val="none"/>
        <c:minorTickMark val="none"/>
        <c:tickLblPos val="none"/>
        <c:crossAx val="140953472"/>
        <c:crosses val="autoZero"/>
        <c:auto val="1"/>
        <c:lblOffset val="100"/>
        <c:baseTimeUnit val="years"/>
      </c:dateAx>
      <c:valAx>
        <c:axId val="1409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27</c:v>
                </c:pt>
                <c:pt idx="1">
                  <c:v>27.02</c:v>
                </c:pt>
                <c:pt idx="2">
                  <c:v>33.840000000000003</c:v>
                </c:pt>
                <c:pt idx="3">
                  <c:v>30.66</c:v>
                </c:pt>
                <c:pt idx="4">
                  <c:v>53.02</c:v>
                </c:pt>
              </c:numCache>
            </c:numRef>
          </c:val>
        </c:ser>
        <c:dLbls>
          <c:showLegendKey val="0"/>
          <c:showVal val="0"/>
          <c:showCatName val="0"/>
          <c:showSerName val="0"/>
          <c:showPercent val="0"/>
          <c:showBubbleSize val="0"/>
        </c:dLbls>
        <c:gapWidth val="150"/>
        <c:axId val="145506688"/>
        <c:axId val="1455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145506688"/>
        <c:axId val="145508992"/>
      </c:lineChart>
      <c:dateAx>
        <c:axId val="145506688"/>
        <c:scaling>
          <c:orientation val="minMax"/>
        </c:scaling>
        <c:delete val="1"/>
        <c:axPos val="b"/>
        <c:numFmt formatCode="ge" sourceLinked="1"/>
        <c:majorTickMark val="none"/>
        <c:minorTickMark val="none"/>
        <c:tickLblPos val="none"/>
        <c:crossAx val="145508992"/>
        <c:crosses val="autoZero"/>
        <c:auto val="1"/>
        <c:lblOffset val="100"/>
        <c:baseTimeUnit val="years"/>
      </c:dateAx>
      <c:valAx>
        <c:axId val="1455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670.57</c:v>
                </c:pt>
                <c:pt idx="1">
                  <c:v>699.42</c:v>
                </c:pt>
                <c:pt idx="2">
                  <c:v>586.13</c:v>
                </c:pt>
                <c:pt idx="3">
                  <c:v>640.73</c:v>
                </c:pt>
                <c:pt idx="4">
                  <c:v>372.79</c:v>
                </c:pt>
              </c:numCache>
            </c:numRef>
          </c:val>
        </c:ser>
        <c:dLbls>
          <c:showLegendKey val="0"/>
          <c:showVal val="0"/>
          <c:showCatName val="0"/>
          <c:showSerName val="0"/>
          <c:showPercent val="0"/>
          <c:showBubbleSize val="0"/>
        </c:dLbls>
        <c:gapWidth val="150"/>
        <c:axId val="147591168"/>
        <c:axId val="15071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147591168"/>
        <c:axId val="150713856"/>
      </c:lineChart>
      <c:dateAx>
        <c:axId val="147591168"/>
        <c:scaling>
          <c:orientation val="minMax"/>
        </c:scaling>
        <c:delete val="1"/>
        <c:axPos val="b"/>
        <c:numFmt formatCode="ge" sourceLinked="1"/>
        <c:majorTickMark val="none"/>
        <c:minorTickMark val="none"/>
        <c:tickLblPos val="none"/>
        <c:crossAx val="150713856"/>
        <c:crosses val="autoZero"/>
        <c:auto val="1"/>
        <c:lblOffset val="100"/>
        <c:baseTimeUnit val="years"/>
      </c:dateAx>
      <c:valAx>
        <c:axId val="1507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5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柳津町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
        <v>124</v>
      </c>
      <c r="AE8" s="49"/>
      <c r="AF8" s="49"/>
      <c r="AG8" s="49"/>
      <c r="AH8" s="49"/>
      <c r="AI8" s="49"/>
      <c r="AJ8" s="49"/>
      <c r="AK8" s="4"/>
      <c r="AL8" s="50">
        <f>データ!S6</f>
        <v>3565</v>
      </c>
      <c r="AM8" s="50"/>
      <c r="AN8" s="50"/>
      <c r="AO8" s="50"/>
      <c r="AP8" s="50"/>
      <c r="AQ8" s="50"/>
      <c r="AR8" s="50"/>
      <c r="AS8" s="50"/>
      <c r="AT8" s="45">
        <f>データ!T6</f>
        <v>175.82</v>
      </c>
      <c r="AU8" s="45"/>
      <c r="AV8" s="45"/>
      <c r="AW8" s="45"/>
      <c r="AX8" s="45"/>
      <c r="AY8" s="45"/>
      <c r="AZ8" s="45"/>
      <c r="BA8" s="45"/>
      <c r="BB8" s="45">
        <f>データ!U6</f>
        <v>20.28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42.59</v>
      </c>
      <c r="Q10" s="45"/>
      <c r="R10" s="45"/>
      <c r="S10" s="45"/>
      <c r="T10" s="45"/>
      <c r="U10" s="45"/>
      <c r="V10" s="45"/>
      <c r="W10" s="45">
        <f>データ!Q6</f>
        <v>100</v>
      </c>
      <c r="X10" s="45"/>
      <c r="Y10" s="45"/>
      <c r="Z10" s="45"/>
      <c r="AA10" s="45"/>
      <c r="AB10" s="45"/>
      <c r="AC10" s="45"/>
      <c r="AD10" s="50">
        <f>データ!R6</f>
        <v>3240</v>
      </c>
      <c r="AE10" s="50"/>
      <c r="AF10" s="50"/>
      <c r="AG10" s="50"/>
      <c r="AH10" s="50"/>
      <c r="AI10" s="50"/>
      <c r="AJ10" s="50"/>
      <c r="AK10" s="2"/>
      <c r="AL10" s="50">
        <f>データ!V6</f>
        <v>1502</v>
      </c>
      <c r="AM10" s="50"/>
      <c r="AN10" s="50"/>
      <c r="AO10" s="50"/>
      <c r="AP10" s="50"/>
      <c r="AQ10" s="50"/>
      <c r="AR10" s="50"/>
      <c r="AS10" s="50"/>
      <c r="AT10" s="45">
        <f>データ!W6</f>
        <v>0.92</v>
      </c>
      <c r="AU10" s="45"/>
      <c r="AV10" s="45"/>
      <c r="AW10" s="45"/>
      <c r="AX10" s="45"/>
      <c r="AY10" s="45"/>
      <c r="AZ10" s="45"/>
      <c r="BA10" s="45"/>
      <c r="BB10" s="45">
        <f>データ!X6</f>
        <v>1632.61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74233</v>
      </c>
      <c r="D6" s="33">
        <f t="shared" si="3"/>
        <v>47</v>
      </c>
      <c r="E6" s="33">
        <f t="shared" si="3"/>
        <v>17</v>
      </c>
      <c r="F6" s="33">
        <f t="shared" si="3"/>
        <v>4</v>
      </c>
      <c r="G6" s="33">
        <f t="shared" si="3"/>
        <v>0</v>
      </c>
      <c r="H6" s="33" t="str">
        <f t="shared" si="3"/>
        <v>福島県　柳津町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42.59</v>
      </c>
      <c r="Q6" s="34">
        <f t="shared" si="3"/>
        <v>100</v>
      </c>
      <c r="R6" s="34">
        <f t="shared" si="3"/>
        <v>3240</v>
      </c>
      <c r="S6" s="34">
        <f t="shared" si="3"/>
        <v>3565</v>
      </c>
      <c r="T6" s="34">
        <f t="shared" si="3"/>
        <v>175.82</v>
      </c>
      <c r="U6" s="34">
        <f t="shared" si="3"/>
        <v>20.28</v>
      </c>
      <c r="V6" s="34">
        <f t="shared" si="3"/>
        <v>1502</v>
      </c>
      <c r="W6" s="34">
        <f t="shared" si="3"/>
        <v>0.92</v>
      </c>
      <c r="X6" s="34">
        <f t="shared" si="3"/>
        <v>1632.61</v>
      </c>
      <c r="Y6" s="35">
        <f>IF(Y7="",NA(),Y7)</f>
        <v>52.75</v>
      </c>
      <c r="Z6" s="35">
        <f t="shared" ref="Z6:AH6" si="4">IF(Z7="",NA(),Z7)</f>
        <v>52.36</v>
      </c>
      <c r="AA6" s="35">
        <f t="shared" si="4"/>
        <v>58.82</v>
      </c>
      <c r="AB6" s="35">
        <f t="shared" si="4"/>
        <v>53.95</v>
      </c>
      <c r="AC6" s="35">
        <f t="shared" si="4"/>
        <v>102.24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2190.94</v>
      </c>
      <c r="BG6" s="35">
        <f t="shared" ref="BG6:BO6" si="7">IF(BG7="",NA(),BG7)</f>
        <v>1240.02</v>
      </c>
      <c r="BH6" s="35">
        <f t="shared" si="7"/>
        <v>1528.98</v>
      </c>
      <c r="BI6" s="35">
        <f t="shared" si="7"/>
        <v>1296.96</v>
      </c>
      <c r="BJ6" s="35">
        <f t="shared" si="7"/>
        <v>362.17</v>
      </c>
      <c r="BK6" s="35">
        <f t="shared" si="7"/>
        <v>1716.82</v>
      </c>
      <c r="BL6" s="35">
        <f t="shared" si="7"/>
        <v>1554.05</v>
      </c>
      <c r="BM6" s="35">
        <f t="shared" si="7"/>
        <v>1671.86</v>
      </c>
      <c r="BN6" s="35">
        <f t="shared" si="7"/>
        <v>1673.47</v>
      </c>
      <c r="BO6" s="35">
        <f t="shared" si="7"/>
        <v>1592.72</v>
      </c>
      <c r="BP6" s="34" t="str">
        <f>IF(BP7="","",IF(BP7="-","【-】","【"&amp;SUBSTITUTE(TEXT(BP7,"#,##0.00"),"-","△")&amp;"】"))</f>
        <v>【1,348.09】</v>
      </c>
      <c r="BQ6" s="35">
        <f>IF(BQ7="",NA(),BQ7)</f>
        <v>27</v>
      </c>
      <c r="BR6" s="35">
        <f t="shared" ref="BR6:BZ6" si="8">IF(BR7="",NA(),BR7)</f>
        <v>27.02</v>
      </c>
      <c r="BS6" s="35">
        <f t="shared" si="8"/>
        <v>33.840000000000003</v>
      </c>
      <c r="BT6" s="35">
        <f t="shared" si="8"/>
        <v>30.66</v>
      </c>
      <c r="BU6" s="35">
        <f t="shared" si="8"/>
        <v>53.02</v>
      </c>
      <c r="BV6" s="35">
        <f t="shared" si="8"/>
        <v>51.73</v>
      </c>
      <c r="BW6" s="35">
        <f t="shared" si="8"/>
        <v>53.01</v>
      </c>
      <c r="BX6" s="35">
        <f t="shared" si="8"/>
        <v>50.54</v>
      </c>
      <c r="BY6" s="35">
        <f t="shared" si="8"/>
        <v>49.22</v>
      </c>
      <c r="BZ6" s="35">
        <f t="shared" si="8"/>
        <v>53.7</v>
      </c>
      <c r="CA6" s="34" t="str">
        <f>IF(CA7="","",IF(CA7="-","【-】","【"&amp;SUBSTITUTE(TEXT(CA7,"#,##0.00"),"-","△")&amp;"】"))</f>
        <v>【69.80】</v>
      </c>
      <c r="CB6" s="35">
        <f>IF(CB7="",NA(),CB7)</f>
        <v>670.57</v>
      </c>
      <c r="CC6" s="35">
        <f t="shared" ref="CC6:CK6" si="9">IF(CC7="",NA(),CC7)</f>
        <v>699.42</v>
      </c>
      <c r="CD6" s="35">
        <f t="shared" si="9"/>
        <v>586.13</v>
      </c>
      <c r="CE6" s="35">
        <f t="shared" si="9"/>
        <v>640.73</v>
      </c>
      <c r="CF6" s="35">
        <f t="shared" si="9"/>
        <v>372.79</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40</v>
      </c>
      <c r="CN6" s="35">
        <f t="shared" ref="CN6:CV6" si="10">IF(CN7="",NA(),CN7)</f>
        <v>38.619999999999997</v>
      </c>
      <c r="CO6" s="35">
        <f t="shared" si="10"/>
        <v>40.619999999999997</v>
      </c>
      <c r="CP6" s="35">
        <f t="shared" si="10"/>
        <v>39.69</v>
      </c>
      <c r="CQ6" s="35">
        <f t="shared" si="10"/>
        <v>45.38</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50.58</v>
      </c>
      <c r="CY6" s="35">
        <f t="shared" ref="CY6:DG6" si="11">IF(CY7="",NA(),CY7)</f>
        <v>52.72</v>
      </c>
      <c r="CZ6" s="35">
        <f t="shared" si="11"/>
        <v>52.26</v>
      </c>
      <c r="DA6" s="35">
        <f t="shared" si="11"/>
        <v>57.13</v>
      </c>
      <c r="DB6" s="35">
        <f t="shared" si="11"/>
        <v>62.92</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74233</v>
      </c>
      <c r="D7" s="37">
        <v>47</v>
      </c>
      <c r="E7" s="37">
        <v>17</v>
      </c>
      <c r="F7" s="37">
        <v>4</v>
      </c>
      <c r="G7" s="37">
        <v>0</v>
      </c>
      <c r="H7" s="37" t="s">
        <v>109</v>
      </c>
      <c r="I7" s="37" t="s">
        <v>110</v>
      </c>
      <c r="J7" s="37" t="s">
        <v>111</v>
      </c>
      <c r="K7" s="37" t="s">
        <v>112</v>
      </c>
      <c r="L7" s="37" t="s">
        <v>113</v>
      </c>
      <c r="M7" s="37"/>
      <c r="N7" s="38" t="s">
        <v>114</v>
      </c>
      <c r="O7" s="38" t="s">
        <v>115</v>
      </c>
      <c r="P7" s="38">
        <v>42.59</v>
      </c>
      <c r="Q7" s="38">
        <v>100</v>
      </c>
      <c r="R7" s="38">
        <v>3240</v>
      </c>
      <c r="S7" s="38">
        <v>3565</v>
      </c>
      <c r="T7" s="38">
        <v>175.82</v>
      </c>
      <c r="U7" s="38">
        <v>20.28</v>
      </c>
      <c r="V7" s="38">
        <v>1502</v>
      </c>
      <c r="W7" s="38">
        <v>0.92</v>
      </c>
      <c r="X7" s="38">
        <v>1632.61</v>
      </c>
      <c r="Y7" s="38">
        <v>52.75</v>
      </c>
      <c r="Z7" s="38">
        <v>52.36</v>
      </c>
      <c r="AA7" s="38">
        <v>58.82</v>
      </c>
      <c r="AB7" s="38">
        <v>53.95</v>
      </c>
      <c r="AC7" s="38">
        <v>102.24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2190.94</v>
      </c>
      <c r="BG7" s="38">
        <v>1240.02</v>
      </c>
      <c r="BH7" s="38">
        <v>1528.98</v>
      </c>
      <c r="BI7" s="38">
        <v>1296.96</v>
      </c>
      <c r="BJ7" s="38">
        <v>362.17</v>
      </c>
      <c r="BK7" s="38">
        <v>1716.82</v>
      </c>
      <c r="BL7" s="38">
        <v>1554.05</v>
      </c>
      <c r="BM7" s="38">
        <v>1671.86</v>
      </c>
      <c r="BN7" s="38">
        <v>1673.47</v>
      </c>
      <c r="BO7" s="38">
        <v>1592.72</v>
      </c>
      <c r="BP7" s="38">
        <v>1348.09</v>
      </c>
      <c r="BQ7" s="38">
        <v>27</v>
      </c>
      <c r="BR7" s="38">
        <v>27.02</v>
      </c>
      <c r="BS7" s="38">
        <v>33.840000000000003</v>
      </c>
      <c r="BT7" s="38">
        <v>30.66</v>
      </c>
      <c r="BU7" s="38">
        <v>53.02</v>
      </c>
      <c r="BV7" s="38">
        <v>51.73</v>
      </c>
      <c r="BW7" s="38">
        <v>53.01</v>
      </c>
      <c r="BX7" s="38">
        <v>50.54</v>
      </c>
      <c r="BY7" s="38">
        <v>49.22</v>
      </c>
      <c r="BZ7" s="38">
        <v>53.7</v>
      </c>
      <c r="CA7" s="38">
        <v>69.8</v>
      </c>
      <c r="CB7" s="38">
        <v>670.57</v>
      </c>
      <c r="CC7" s="38">
        <v>699.42</v>
      </c>
      <c r="CD7" s="38">
        <v>586.13</v>
      </c>
      <c r="CE7" s="38">
        <v>640.73</v>
      </c>
      <c r="CF7" s="38">
        <v>372.79</v>
      </c>
      <c r="CG7" s="38">
        <v>310.47000000000003</v>
      </c>
      <c r="CH7" s="38">
        <v>299.39</v>
      </c>
      <c r="CI7" s="38">
        <v>320.36</v>
      </c>
      <c r="CJ7" s="38">
        <v>332.02</v>
      </c>
      <c r="CK7" s="38">
        <v>300.35000000000002</v>
      </c>
      <c r="CL7" s="38">
        <v>232.54</v>
      </c>
      <c r="CM7" s="38">
        <v>40</v>
      </c>
      <c r="CN7" s="38">
        <v>38.619999999999997</v>
      </c>
      <c r="CO7" s="38">
        <v>40.619999999999997</v>
      </c>
      <c r="CP7" s="38">
        <v>39.69</v>
      </c>
      <c r="CQ7" s="38">
        <v>45.38</v>
      </c>
      <c r="CR7" s="38">
        <v>36.67</v>
      </c>
      <c r="CS7" s="38">
        <v>36.200000000000003</v>
      </c>
      <c r="CT7" s="38">
        <v>34.74</v>
      </c>
      <c r="CU7" s="38">
        <v>36.65</v>
      </c>
      <c r="CV7" s="38">
        <v>37.72</v>
      </c>
      <c r="CW7" s="38">
        <v>42.17</v>
      </c>
      <c r="CX7" s="38">
        <v>50.58</v>
      </c>
      <c r="CY7" s="38">
        <v>52.72</v>
      </c>
      <c r="CZ7" s="38">
        <v>52.26</v>
      </c>
      <c r="DA7" s="38">
        <v>57.13</v>
      </c>
      <c r="DB7" s="38">
        <v>62.92</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2018-02-07T05:59:54Z</cp:lastPrinted>
  <dcterms:created xsi:type="dcterms:W3CDTF">2017-12-25T02:17:17Z</dcterms:created>
  <dcterms:modified xsi:type="dcterms:W3CDTF">2018-02-26T05:08:10Z</dcterms:modified>
</cp:coreProperties>
</file>