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AT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<sst xmlns="http://schemas.openxmlformats.org/spreadsheetml/2006/main" count="240" uniqueCount="126">
  <si>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</si>
  <si>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</si>
  <si>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</si>
  <si>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</si>
  <si>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</si>
  <si>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</si>
  <si>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</si>
  <si>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</si>
  <si>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</si>
  <si>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</si>
  <si>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</si>
  <si>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</si>
  <si>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</si>
  <si>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</si>
  <si>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</si>
  <si>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</si>
  <si>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</si>
  <si>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</si>
  <si>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</si>
  <si>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</si>
  <si>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</si>
  <si>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</si>
  <si>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</si>
  <si>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</si>
  <si>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</si>
  <si>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</si>
  <si>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</si>
  <si>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</si>
  <si>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</si>
  <si>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</si>
  <si>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</si>
  <si>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</si>
  <si>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</si>
  <si>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</si>
  <si>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</si>
  <si>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</si>
  <si>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</si>
  <si>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</si>
  <si>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</si>
  <si>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</si>
  <si>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</si>
  <si>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</si>
  <si>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</si>
  <si>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</si>
  <si>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</si>
  <si>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</si>
  <si>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</si>
  <si>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</si>
  <si>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</si>
  <si>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</si>
  <si>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</si>
  <si>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</si>
  <si>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</si>
  <si>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</si>
  <si>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</si>
  <si>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</si>
  <si>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</si>
  <si>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</si>
  <si>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</si>
  <si>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</si>
  <si>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</si>
  <si>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</si>
  <si>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</si>
  <si>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</si>
  <si>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</si>
  <si>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</si>
  <si>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</si>
  <si>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</si>
  <si>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</si>
  <si>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</si>
  <si>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</si>
  <si>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</si>
  <si>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</si>
  <si>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</si>
  <si>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</si>
  <si>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</si>
  <si>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</si>
  <si>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</si>
  <si>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</si>
  <si>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</si>
  <si>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</si>
  <si>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</si>
  <si>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</si>
  <si>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</si>
  <si>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</si>
  <si>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</si>
  <si>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</si>
  <si>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</si>
  <si>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</si>
  <si>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</si>
  <si>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</si>
  <si>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</si>
  <si>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</si>
  <si>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</si>
  <si>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</si>
  <si>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</si>
  <si>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</si>
  <si>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</si>
  <si>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</si>
  <si>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</si>
  <si>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</si>
  <si>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</si>
  <si>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</si>
  <si>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</si>
  <si>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</si>
  <si>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</si>
  <si>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</si>
  <si>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</si>
  <si>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</si>
  <si>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</si>
  <si>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湯川村</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</si>
  <si>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</si>
  <si>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</si>
  <si>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</si>
  <si>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</si>
  <si>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</si>
  <si>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</si>
  <si>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</si>
  <si>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</si>
  <si>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</si>
  <si>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</si>
  <si>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</si>
  <si>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供用開始後14年経過しているが、管渠については特に大きな支障はない。
　処理場水処理設備及び電気設備関係の修繕費が増加の傾向にある。</t>
    <rPh sb="1" eb="3">
      <t>キョウヨウ</t>
    </rPh>
    <rPh sb="3" eb="6">
      <t>カイシゴ</t>
    </rPh>
    <rPh sb="8" eb="9">
      <t>ネン</t>
    </rPh>
    <rPh sb="9" eb="11">
      <t>ケイカ</t>
    </rPh>
    <rPh sb="17" eb="19">
      <t>カンキョ</t>
    </rPh>
    <rPh sb="24" eb="25">
      <t>トク</t>
    </rPh>
    <rPh sb="26" eb="27">
      <t>オオ</t>
    </rPh>
    <rPh sb="29" eb="31">
      <t>シショウ</t>
    </rPh>
    <rPh sb="37" eb="40">
      <t>ショリジョウ</t>
    </rPh>
    <rPh sb="40" eb="41">
      <t>ミズ</t>
    </rPh>
    <rPh sb="41" eb="43">
      <t>ショリ</t>
    </rPh>
    <rPh sb="43" eb="45">
      <t>セツビ</t>
    </rPh>
    <rPh sb="45" eb="46">
      <t>オヨ</t>
    </rPh>
    <rPh sb="47" eb="49">
      <t>デンキ</t>
    </rPh>
    <rPh sb="49" eb="51">
      <t>セツビ</t>
    </rPh>
    <rPh sb="51" eb="53">
      <t>カンケイ</t>
    </rPh>
    <rPh sb="54" eb="56">
      <t>シュウゼン</t>
    </rPh>
    <rPh sb="56" eb="57">
      <t>ヒ</t>
    </rPh>
    <rPh sb="58" eb="60">
      <t>ゾウカ</t>
    </rPh>
    <rPh sb="61" eb="63">
      <t>ケイコウ</t>
    </rPh>
    <phoneticPr fontId="4"/>
  </si>
  <si>
    <t>　接続率を向上させると共に、料金の改定、農業集落排水事業との統合など運営体制の在り方を見直す必要がある。
　施設管理の効率性を高めるためにストックマネジメントによる維持管理計画を策定予定である。</t>
    <rPh sb="1" eb="3">
      <t>セツゾク</t>
    </rPh>
    <rPh sb="3" eb="4">
      <t>リツ</t>
    </rPh>
    <rPh sb="5" eb="7">
      <t>コウジョウ</t>
    </rPh>
    <rPh sb="11" eb="12">
      <t>トモ</t>
    </rPh>
    <rPh sb="14" eb="16">
      <t>リョウキン</t>
    </rPh>
    <rPh sb="17" eb="19">
      <t>カイテイ</t>
    </rPh>
    <rPh sb="20" eb="22">
      <t>ノウギョウ</t>
    </rPh>
    <rPh sb="22" eb="24">
      <t>シュウラク</t>
    </rPh>
    <rPh sb="24" eb="26">
      <t>ハイスイ</t>
    </rPh>
    <rPh sb="26" eb="28">
      <t>ジギョウ</t>
    </rPh>
    <rPh sb="30" eb="32">
      <t>トウゴウ</t>
    </rPh>
    <rPh sb="34" eb="36">
      <t>ウンエイ</t>
    </rPh>
    <rPh sb="36" eb="38">
      <t>タイセイ</t>
    </rPh>
    <rPh sb="39" eb="40">
      <t>ア</t>
    </rPh>
    <rPh sb="41" eb="42">
      <t>カタ</t>
    </rPh>
    <rPh sb="43" eb="45">
      <t>ミナオ</t>
    </rPh>
    <rPh sb="46" eb="48">
      <t>ヒツヨウ</t>
    </rPh>
    <rPh sb="54" eb="56">
      <t>シセツ</t>
    </rPh>
    <rPh sb="56" eb="58">
      <t>カンリ</t>
    </rPh>
    <rPh sb="59" eb="62">
      <t>コウリツセイ</t>
    </rPh>
    <rPh sb="63" eb="64">
      <t>タカ</t>
    </rPh>
    <rPh sb="82" eb="84">
      <t>イジ</t>
    </rPh>
    <rPh sb="84" eb="86">
      <t>カンリ</t>
    </rPh>
    <rPh sb="86" eb="88">
      <t>ケイカク</t>
    </rPh>
    <rPh sb="89" eb="91">
      <t>サクテイ</t>
    </rPh>
    <rPh sb="91" eb="93">
      <t>ヨテイ</t>
    </rPh>
    <phoneticPr fontId="4"/>
  </si>
  <si>
    <t xml:space="preserve">  収益的収支比率が50%を下回っており、一般会計繰入金で不足分を補填している。
　経営規模と比べ企業債の規模が大きいことが、収益圧迫要因となっている。
　経費回収率は徐々に回復し、汚水処理原価も徐々に減少もしくは横ばいであるが、高額である。</t>
    <rPh sb="2" eb="5">
      <t>シュウエキテキ</t>
    </rPh>
    <rPh sb="5" eb="7">
      <t>シュウシ</t>
    </rPh>
    <rPh sb="7" eb="9">
      <t>ヒリツ</t>
    </rPh>
    <rPh sb="14" eb="16">
      <t>シタマワ</t>
    </rPh>
    <rPh sb="21" eb="23">
      <t>イッパン</t>
    </rPh>
    <rPh sb="23" eb="25">
      <t>カイケイ</t>
    </rPh>
    <rPh sb="25" eb="27">
      <t>クリイレ</t>
    </rPh>
    <rPh sb="27" eb="28">
      <t>キン</t>
    </rPh>
    <rPh sb="29" eb="32">
      <t>フソクブン</t>
    </rPh>
    <rPh sb="33" eb="35">
      <t>ホテン</t>
    </rPh>
    <rPh sb="42" eb="44">
      <t>ケイエイ</t>
    </rPh>
    <rPh sb="44" eb="46">
      <t>キボ</t>
    </rPh>
    <rPh sb="47" eb="48">
      <t>クラ</t>
    </rPh>
    <rPh sb="49" eb="51">
      <t>キギョウ</t>
    </rPh>
    <rPh sb="51" eb="52">
      <t>サイ</t>
    </rPh>
    <rPh sb="53" eb="55">
      <t>キボ</t>
    </rPh>
    <rPh sb="56" eb="57">
      <t>オオ</t>
    </rPh>
    <rPh sb="63" eb="65">
      <t>シュウエキ</t>
    </rPh>
    <rPh sb="65" eb="67">
      <t>アッパク</t>
    </rPh>
    <rPh sb="67" eb="69">
      <t>ヨウイン</t>
    </rPh>
    <rPh sb="78" eb="80">
      <t>ケイヒ</t>
    </rPh>
    <rPh sb="80" eb="82">
      <t>カイシュウ</t>
    </rPh>
    <rPh sb="82" eb="83">
      <t>リツ</t>
    </rPh>
    <rPh sb="84" eb="86">
      <t>ジョジョ</t>
    </rPh>
    <rPh sb="87" eb="89">
      <t>カイフク</t>
    </rPh>
    <rPh sb="91" eb="93">
      <t>オスイ</t>
    </rPh>
    <rPh sb="93" eb="95">
      <t>ショリ</t>
    </rPh>
    <rPh sb="95" eb="97">
      <t>ゲンカ</t>
    </rPh>
    <rPh sb="98" eb="100">
      <t>ジョジョ</t>
    </rPh>
    <rPh sb="101" eb="103">
      <t>ゲンショウ</t>
    </rPh>
    <rPh sb="107" eb="108">
      <t>ヨコ</t>
    </rPh>
    <rPh sb="115" eb="117">
      <t>コウガク</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</si>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</sst>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214976"/>
        <c:axId val="4921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49214976"/>
        <c:axId val="49216896"/>
      </c:lineChart>
      <c:dateAx>
        <c:axId val="49214976"/>
        <c:scaling>
          <c:orientation val="minMax"/>
        </c:scaling>
        <c:delete val="1"/>
        <c:axPos val="b"/>
        <c:numFmt formatCode="ge" sourceLinked="1"/>
        <c:majorTickMark val="none"/>
        <c:minorTickMark val="none"/>
        <c:tickLblPos val="none"/>
        <c:crossAx val="49216896"/>
        <c:crosses val="autoZero"/>
        <c:auto val="1"/>
        <c:lblOffset val="100"/>
        <c:baseTimeUnit val="years"/>
      </c:dateAx>
      <c:valAx>
        <c:axId val="4921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33.4</c:v>
                </c:pt>
                <c:pt idx="1">
                  <c:v>35.1</c:v>
                </c:pt>
                <c:pt idx="2">
                  <c:v>36.700000000000003</c:v>
                </c:pt>
                <c:pt idx="3">
                  <c:v>31.9</c:v>
                </c:pt>
                <c:pt idx="4">
                  <c:v>34</c:v>
                </c:pt>
              </c:numCache>
            </c:numRef>
          </c:val>
        </c:ser>
        <c:dLbls>
          <c:showLegendKey val="0"/>
          <c:showVal val="0"/>
          <c:showCatName val="0"/>
          <c:showSerName val="0"/>
          <c:showPercent val="0"/>
          <c:showBubbleSize val="0"/>
        </c:dLbls>
        <c:gapWidth val="150"/>
        <c:axId val="72101888"/>
        <c:axId val="7210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72101888"/>
        <c:axId val="72103808"/>
      </c:lineChart>
      <c:dateAx>
        <c:axId val="72101888"/>
        <c:scaling>
          <c:orientation val="minMax"/>
        </c:scaling>
        <c:delete val="1"/>
        <c:axPos val="b"/>
        <c:numFmt formatCode="ge" sourceLinked="1"/>
        <c:majorTickMark val="none"/>
        <c:minorTickMark val="none"/>
        <c:tickLblPos val="none"/>
        <c:crossAx val="72103808"/>
        <c:crosses val="autoZero"/>
        <c:auto val="1"/>
        <c:lblOffset val="100"/>
        <c:baseTimeUnit val="years"/>
      </c:dateAx>
      <c:valAx>
        <c:axId val="7210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0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54.91</c:v>
                </c:pt>
                <c:pt idx="1">
                  <c:v>57.58</c:v>
                </c:pt>
                <c:pt idx="2">
                  <c:v>55.68</c:v>
                </c:pt>
                <c:pt idx="3">
                  <c:v>58.4</c:v>
                </c:pt>
                <c:pt idx="4">
                  <c:v>63.03</c:v>
                </c:pt>
              </c:numCache>
            </c:numRef>
          </c:val>
        </c:ser>
        <c:dLbls>
          <c:showLegendKey val="0"/>
          <c:showVal val="0"/>
          <c:showCatName val="0"/>
          <c:showSerName val="0"/>
          <c:showPercent val="0"/>
          <c:showBubbleSize val="0"/>
        </c:dLbls>
        <c:gapWidth val="150"/>
        <c:axId val="72117248"/>
        <c:axId val="7215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72117248"/>
        <c:axId val="72152192"/>
      </c:lineChart>
      <c:dateAx>
        <c:axId val="72117248"/>
        <c:scaling>
          <c:orientation val="minMax"/>
        </c:scaling>
        <c:delete val="1"/>
        <c:axPos val="b"/>
        <c:numFmt formatCode="ge" sourceLinked="1"/>
        <c:majorTickMark val="none"/>
        <c:minorTickMark val="none"/>
        <c:tickLblPos val="none"/>
        <c:crossAx val="72152192"/>
        <c:crosses val="autoZero"/>
        <c:auto val="1"/>
        <c:lblOffset val="100"/>
        <c:baseTimeUnit val="years"/>
      </c:dateAx>
      <c:valAx>
        <c:axId val="7215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1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49.98</c:v>
                </c:pt>
                <c:pt idx="1">
                  <c:v>52.9</c:v>
                </c:pt>
                <c:pt idx="2">
                  <c:v>50.51</c:v>
                </c:pt>
                <c:pt idx="3">
                  <c:v>46.55</c:v>
                </c:pt>
                <c:pt idx="4">
                  <c:v>47.49</c:v>
                </c:pt>
              </c:numCache>
            </c:numRef>
          </c:val>
        </c:ser>
        <c:dLbls>
          <c:showLegendKey val="0"/>
          <c:showVal val="0"/>
          <c:showCatName val="0"/>
          <c:showSerName val="0"/>
          <c:showPercent val="0"/>
          <c:showBubbleSize val="0"/>
        </c:dLbls>
        <c:gapWidth val="150"/>
        <c:axId val="49263744"/>
        <c:axId val="4926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63744"/>
        <c:axId val="49265664"/>
      </c:lineChart>
      <c:dateAx>
        <c:axId val="49263744"/>
        <c:scaling>
          <c:orientation val="minMax"/>
        </c:scaling>
        <c:delete val="1"/>
        <c:axPos val="b"/>
        <c:numFmt formatCode="ge" sourceLinked="1"/>
        <c:majorTickMark val="none"/>
        <c:minorTickMark val="none"/>
        <c:tickLblPos val="none"/>
        <c:crossAx val="49265664"/>
        <c:crosses val="autoZero"/>
        <c:auto val="1"/>
        <c:lblOffset val="100"/>
        <c:baseTimeUnit val="years"/>
      </c:dateAx>
      <c:valAx>
        <c:axId val="4926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6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40288"/>
        <c:axId val="7214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0288"/>
        <c:axId val="72142208"/>
      </c:lineChart>
      <c:dateAx>
        <c:axId val="72140288"/>
        <c:scaling>
          <c:orientation val="minMax"/>
        </c:scaling>
        <c:delete val="1"/>
        <c:axPos val="b"/>
        <c:numFmt formatCode="ge" sourceLinked="1"/>
        <c:majorTickMark val="none"/>
        <c:minorTickMark val="none"/>
        <c:tickLblPos val="none"/>
        <c:crossAx val="72142208"/>
        <c:crosses val="autoZero"/>
        <c:auto val="1"/>
        <c:lblOffset val="100"/>
        <c:baseTimeUnit val="years"/>
      </c:dateAx>
      <c:valAx>
        <c:axId val="7214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214784"/>
        <c:axId val="7230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14784"/>
        <c:axId val="72302976"/>
      </c:lineChart>
      <c:dateAx>
        <c:axId val="72214784"/>
        <c:scaling>
          <c:orientation val="minMax"/>
        </c:scaling>
        <c:delete val="1"/>
        <c:axPos val="b"/>
        <c:numFmt formatCode="ge" sourceLinked="1"/>
        <c:majorTickMark val="none"/>
        <c:minorTickMark val="none"/>
        <c:tickLblPos val="none"/>
        <c:crossAx val="72302976"/>
        <c:crosses val="autoZero"/>
        <c:auto val="1"/>
        <c:lblOffset val="100"/>
        <c:baseTimeUnit val="years"/>
      </c:dateAx>
      <c:valAx>
        <c:axId val="7230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1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636096"/>
        <c:axId val="11384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636096"/>
        <c:axId val="113845376"/>
      </c:lineChart>
      <c:dateAx>
        <c:axId val="113636096"/>
        <c:scaling>
          <c:orientation val="minMax"/>
        </c:scaling>
        <c:delete val="1"/>
        <c:axPos val="b"/>
        <c:numFmt formatCode="ge" sourceLinked="1"/>
        <c:majorTickMark val="none"/>
        <c:minorTickMark val="none"/>
        <c:tickLblPos val="none"/>
        <c:crossAx val="113845376"/>
        <c:crosses val="autoZero"/>
        <c:auto val="1"/>
        <c:lblOffset val="100"/>
        <c:baseTimeUnit val="years"/>
      </c:dateAx>
      <c:valAx>
        <c:axId val="11384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712256"/>
        <c:axId val="14371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712256"/>
        <c:axId val="143714176"/>
      </c:lineChart>
      <c:dateAx>
        <c:axId val="143712256"/>
        <c:scaling>
          <c:orientation val="minMax"/>
        </c:scaling>
        <c:delete val="1"/>
        <c:axPos val="b"/>
        <c:numFmt formatCode="ge" sourceLinked="1"/>
        <c:majorTickMark val="none"/>
        <c:minorTickMark val="none"/>
        <c:tickLblPos val="none"/>
        <c:crossAx val="143714176"/>
        <c:crosses val="autoZero"/>
        <c:auto val="1"/>
        <c:lblOffset val="100"/>
        <c:baseTimeUnit val="years"/>
      </c:dateAx>
      <c:valAx>
        <c:axId val="14371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2884.93</c:v>
                </c:pt>
                <c:pt idx="1">
                  <c:v>2300.52</c:v>
                </c:pt>
                <c:pt idx="2">
                  <c:v>1851.55</c:v>
                </c:pt>
                <c:pt idx="3">
                  <c:v>3744.17</c:v>
                </c:pt>
                <c:pt idx="4">
                  <c:v>1325.12</c:v>
                </c:pt>
              </c:numCache>
            </c:numRef>
          </c:val>
        </c:ser>
        <c:dLbls>
          <c:showLegendKey val="0"/>
          <c:showVal val="0"/>
          <c:showCatName val="0"/>
          <c:showSerName val="0"/>
          <c:showPercent val="0"/>
          <c:showBubbleSize val="0"/>
        </c:dLbls>
        <c:gapWidth val="150"/>
        <c:axId val="145580800"/>
        <c:axId val="14558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145580800"/>
        <c:axId val="145583488"/>
      </c:lineChart>
      <c:dateAx>
        <c:axId val="145580800"/>
        <c:scaling>
          <c:orientation val="minMax"/>
        </c:scaling>
        <c:delete val="1"/>
        <c:axPos val="b"/>
        <c:numFmt formatCode="ge" sourceLinked="1"/>
        <c:majorTickMark val="none"/>
        <c:minorTickMark val="none"/>
        <c:tickLblPos val="none"/>
        <c:crossAx val="145583488"/>
        <c:crosses val="autoZero"/>
        <c:auto val="1"/>
        <c:lblOffset val="100"/>
        <c:baseTimeUnit val="years"/>
      </c:dateAx>
      <c:valAx>
        <c:axId val="14558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35.64</c:v>
                </c:pt>
                <c:pt idx="1">
                  <c:v>31.82</c:v>
                </c:pt>
                <c:pt idx="2">
                  <c:v>38.93</c:v>
                </c:pt>
                <c:pt idx="3">
                  <c:v>43.07</c:v>
                </c:pt>
                <c:pt idx="4">
                  <c:v>41.3</c:v>
                </c:pt>
              </c:numCache>
            </c:numRef>
          </c:val>
        </c:ser>
        <c:dLbls>
          <c:showLegendKey val="0"/>
          <c:showVal val="0"/>
          <c:showCatName val="0"/>
          <c:showSerName val="0"/>
          <c:showPercent val="0"/>
          <c:showBubbleSize val="0"/>
        </c:dLbls>
        <c:gapWidth val="150"/>
        <c:axId val="39166720"/>
        <c:axId val="391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39166720"/>
        <c:axId val="39168640"/>
      </c:lineChart>
      <c:dateAx>
        <c:axId val="39166720"/>
        <c:scaling>
          <c:orientation val="minMax"/>
        </c:scaling>
        <c:delete val="1"/>
        <c:axPos val="b"/>
        <c:numFmt formatCode="ge" sourceLinked="1"/>
        <c:majorTickMark val="none"/>
        <c:minorTickMark val="none"/>
        <c:tickLblPos val="none"/>
        <c:crossAx val="39168640"/>
        <c:crosses val="autoZero"/>
        <c:auto val="1"/>
        <c:lblOffset val="100"/>
        <c:baseTimeUnit val="years"/>
      </c:dateAx>
      <c:valAx>
        <c:axId val="391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586.05999999999995</c:v>
                </c:pt>
                <c:pt idx="1">
                  <c:v>661.77</c:v>
                </c:pt>
                <c:pt idx="2">
                  <c:v>543.44000000000005</c:v>
                </c:pt>
                <c:pt idx="3">
                  <c:v>505.78</c:v>
                </c:pt>
                <c:pt idx="4">
                  <c:v>522.76</c:v>
                </c:pt>
              </c:numCache>
            </c:numRef>
          </c:val>
        </c:ser>
        <c:dLbls>
          <c:showLegendKey val="0"/>
          <c:showVal val="0"/>
          <c:showCatName val="0"/>
          <c:showSerName val="0"/>
          <c:showPercent val="0"/>
          <c:showBubbleSize val="0"/>
        </c:dLbls>
        <c:gapWidth val="150"/>
        <c:axId val="39186816"/>
        <c:axId val="3918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39186816"/>
        <c:axId val="39188736"/>
      </c:lineChart>
      <c:dateAx>
        <c:axId val="39186816"/>
        <c:scaling>
          <c:orientation val="minMax"/>
        </c:scaling>
        <c:delete val="1"/>
        <c:axPos val="b"/>
        <c:numFmt formatCode="ge" sourceLinked="1"/>
        <c:majorTickMark val="none"/>
        <c:minorTickMark val="none"/>
        <c:tickLblPos val="none"/>
        <c:crossAx val="39188736"/>
        <c:crosses val="autoZero"/>
        <c:auto val="1"/>
        <c:lblOffset val="100"/>
        <c:baseTimeUnit val="years"/>
      </c:dateAx>
      <c:valAx>
        <c:axId val="3918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8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R1" zoomScale="70" zoomScaleNormal="7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湯川村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
        <v>125</v>
      </c>
      <c r="AE8" s="73"/>
      <c r="AF8" s="73"/>
      <c r="AG8" s="73"/>
      <c r="AH8" s="73"/>
      <c r="AI8" s="73"/>
      <c r="AJ8" s="73"/>
      <c r="AK8" s="4"/>
      <c r="AL8" s="67">
        <f>データ!S6</f>
        <v>3351</v>
      </c>
      <c r="AM8" s="67"/>
      <c r="AN8" s="67"/>
      <c r="AO8" s="67"/>
      <c r="AP8" s="67"/>
      <c r="AQ8" s="67"/>
      <c r="AR8" s="67"/>
      <c r="AS8" s="67"/>
      <c r="AT8" s="66">
        <f>データ!T6</f>
        <v>16.37</v>
      </c>
      <c r="AU8" s="66"/>
      <c r="AV8" s="66"/>
      <c r="AW8" s="66"/>
      <c r="AX8" s="66"/>
      <c r="AY8" s="66"/>
      <c r="AZ8" s="66"/>
      <c r="BA8" s="66"/>
      <c r="BB8" s="66">
        <f>データ!U6</f>
        <v>204.7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59.89</v>
      </c>
      <c r="Q10" s="66"/>
      <c r="R10" s="66"/>
      <c r="S10" s="66"/>
      <c r="T10" s="66"/>
      <c r="U10" s="66"/>
      <c r="V10" s="66"/>
      <c r="W10" s="66">
        <f>データ!Q6</f>
        <v>94.22</v>
      </c>
      <c r="X10" s="66"/>
      <c r="Y10" s="66"/>
      <c r="Z10" s="66"/>
      <c r="AA10" s="66"/>
      <c r="AB10" s="66"/>
      <c r="AC10" s="66"/>
      <c r="AD10" s="67">
        <f>データ!R6</f>
        <v>3888</v>
      </c>
      <c r="AE10" s="67"/>
      <c r="AF10" s="67"/>
      <c r="AG10" s="67"/>
      <c r="AH10" s="67"/>
      <c r="AI10" s="67"/>
      <c r="AJ10" s="67"/>
      <c r="AK10" s="2"/>
      <c r="AL10" s="67">
        <f>データ!V6</f>
        <v>2007</v>
      </c>
      <c r="AM10" s="67"/>
      <c r="AN10" s="67"/>
      <c r="AO10" s="67"/>
      <c r="AP10" s="67"/>
      <c r="AQ10" s="67"/>
      <c r="AR10" s="67"/>
      <c r="AS10" s="67"/>
      <c r="AT10" s="66">
        <f>データ!W6</f>
        <v>0.87</v>
      </c>
      <c r="AU10" s="66"/>
      <c r="AV10" s="66"/>
      <c r="AW10" s="66"/>
      <c r="AX10" s="66"/>
      <c r="AY10" s="66"/>
      <c r="AZ10" s="66"/>
      <c r="BA10" s="66"/>
      <c r="BB10" s="66">
        <f>データ!X6</f>
        <v>2306.9</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74225</v>
      </c>
      <c r="D6" s="33">
        <f t="shared" si="3"/>
        <v>47</v>
      </c>
      <c r="E6" s="33">
        <f t="shared" si="3"/>
        <v>17</v>
      </c>
      <c r="F6" s="33">
        <f t="shared" si="3"/>
        <v>4</v>
      </c>
      <c r="G6" s="33">
        <f t="shared" si="3"/>
        <v>0</v>
      </c>
      <c r="H6" s="33" t="str">
        <f t="shared" si="3"/>
        <v>福島県　湯川村</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59.89</v>
      </c>
      <c r="Q6" s="34">
        <f t="shared" si="3"/>
        <v>94.22</v>
      </c>
      <c r="R6" s="34">
        <f t="shared" si="3"/>
        <v>3888</v>
      </c>
      <c r="S6" s="34">
        <f t="shared" si="3"/>
        <v>3351</v>
      </c>
      <c r="T6" s="34">
        <f t="shared" si="3"/>
        <v>16.37</v>
      </c>
      <c r="U6" s="34">
        <f t="shared" si="3"/>
        <v>204.7</v>
      </c>
      <c r="V6" s="34">
        <f t="shared" si="3"/>
        <v>2007</v>
      </c>
      <c r="W6" s="34">
        <f t="shared" si="3"/>
        <v>0.87</v>
      </c>
      <c r="X6" s="34">
        <f t="shared" si="3"/>
        <v>2306.9</v>
      </c>
      <c r="Y6" s="35">
        <f>IF(Y7="",NA(),Y7)</f>
        <v>49.98</v>
      </c>
      <c r="Z6" s="35">
        <f t="shared" ref="Z6:AH6" si="4">IF(Z7="",NA(),Z7)</f>
        <v>52.9</v>
      </c>
      <c r="AA6" s="35">
        <f t="shared" si="4"/>
        <v>50.51</v>
      </c>
      <c r="AB6" s="35">
        <f t="shared" si="4"/>
        <v>46.55</v>
      </c>
      <c r="AC6" s="35">
        <f t="shared" si="4"/>
        <v>47.49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2884.93</v>
      </c>
      <c r="BG6" s="35">
        <f t="shared" ref="BG6:BO6" si="7">IF(BG7="",NA(),BG7)</f>
        <v>2300.52</v>
      </c>
      <c r="BH6" s="35">
        <f t="shared" si="7"/>
        <v>1851.55</v>
      </c>
      <c r="BI6" s="35">
        <f t="shared" si="7"/>
        <v>3744.17</v>
      </c>
      <c r="BJ6" s="35">
        <f t="shared" si="7"/>
        <v>1325.12</v>
      </c>
      <c r="BK6" s="35">
        <f t="shared" si="7"/>
        <v>1716.82</v>
      </c>
      <c r="BL6" s="35">
        <f t="shared" si="7"/>
        <v>1554.05</v>
      </c>
      <c r="BM6" s="35">
        <f t="shared" si="7"/>
        <v>1671.86</v>
      </c>
      <c r="BN6" s="35">
        <f t="shared" si="7"/>
        <v>1673.47</v>
      </c>
      <c r="BO6" s="35">
        <f t="shared" si="7"/>
        <v>1592.72</v>
      </c>
      <c r="BP6" s="34" t="str">
        <f>IF(BP7="","",IF(BP7="-","【-】","【"&amp;SUBSTITUTE(TEXT(BP7,"#,##0.00"),"-","△")&amp;"】"))</f>
        <v>【1,348.09】</v>
      </c>
      <c r="BQ6" s="35">
        <f>IF(BQ7="",NA(),BQ7)</f>
        <v>35.64</v>
      </c>
      <c r="BR6" s="35">
        <f t="shared" ref="BR6:BZ6" si="8">IF(BR7="",NA(),BR7)</f>
        <v>31.82</v>
      </c>
      <c r="BS6" s="35">
        <f t="shared" si="8"/>
        <v>38.93</v>
      </c>
      <c r="BT6" s="35">
        <f t="shared" si="8"/>
        <v>43.07</v>
      </c>
      <c r="BU6" s="35">
        <f t="shared" si="8"/>
        <v>41.3</v>
      </c>
      <c r="BV6" s="35">
        <f t="shared" si="8"/>
        <v>51.73</v>
      </c>
      <c r="BW6" s="35">
        <f t="shared" si="8"/>
        <v>53.01</v>
      </c>
      <c r="BX6" s="35">
        <f t="shared" si="8"/>
        <v>50.54</v>
      </c>
      <c r="BY6" s="35">
        <f t="shared" si="8"/>
        <v>49.22</v>
      </c>
      <c r="BZ6" s="35">
        <f t="shared" si="8"/>
        <v>53.7</v>
      </c>
      <c r="CA6" s="34" t="str">
        <f>IF(CA7="","",IF(CA7="-","【-】","【"&amp;SUBSTITUTE(TEXT(CA7,"#,##0.00"),"-","△")&amp;"】"))</f>
        <v>【69.80】</v>
      </c>
      <c r="CB6" s="35">
        <f>IF(CB7="",NA(),CB7)</f>
        <v>586.05999999999995</v>
      </c>
      <c r="CC6" s="35">
        <f t="shared" ref="CC6:CK6" si="9">IF(CC7="",NA(),CC7)</f>
        <v>661.77</v>
      </c>
      <c r="CD6" s="35">
        <f t="shared" si="9"/>
        <v>543.44000000000005</v>
      </c>
      <c r="CE6" s="35">
        <f t="shared" si="9"/>
        <v>505.78</v>
      </c>
      <c r="CF6" s="35">
        <f t="shared" si="9"/>
        <v>522.76</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33.4</v>
      </c>
      <c r="CN6" s="35">
        <f t="shared" ref="CN6:CV6" si="10">IF(CN7="",NA(),CN7)</f>
        <v>35.1</v>
      </c>
      <c r="CO6" s="35">
        <f t="shared" si="10"/>
        <v>36.700000000000003</v>
      </c>
      <c r="CP6" s="35">
        <f t="shared" si="10"/>
        <v>31.9</v>
      </c>
      <c r="CQ6" s="35">
        <f t="shared" si="10"/>
        <v>34</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54.91</v>
      </c>
      <c r="CY6" s="35">
        <f t="shared" ref="CY6:DG6" si="11">IF(CY7="",NA(),CY7)</f>
        <v>57.58</v>
      </c>
      <c r="CZ6" s="35">
        <f t="shared" si="11"/>
        <v>55.68</v>
      </c>
      <c r="DA6" s="35">
        <f t="shared" si="11"/>
        <v>58.4</v>
      </c>
      <c r="DB6" s="35">
        <f t="shared" si="11"/>
        <v>63.03</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x14ac:dyDescent="0.15">
      <c r="A7" s="28"/>
      <c r="B7" s="37">
        <v>2016</v>
      </c>
      <c r="C7" s="37">
        <v>74225</v>
      </c>
      <c r="D7" s="37">
        <v>47</v>
      </c>
      <c r="E7" s="37">
        <v>17</v>
      </c>
      <c r="F7" s="37">
        <v>4</v>
      </c>
      <c r="G7" s="37">
        <v>0</v>
      </c>
      <c r="H7" s="37" t="s">
        <v>110</v>
      </c>
      <c r="I7" s="37" t="s">
        <v>111</v>
      </c>
      <c r="J7" s="37" t="s">
        <v>112</v>
      </c>
      <c r="K7" s="37" t="s">
        <v>113</v>
      </c>
      <c r="L7" s="37" t="s">
        <v>114</v>
      </c>
      <c r="M7" s="37"/>
      <c r="N7" s="38" t="s">
        <v>115</v>
      </c>
      <c r="O7" s="38" t="s">
        <v>116</v>
      </c>
      <c r="P7" s="38">
        <v>59.89</v>
      </c>
      <c r="Q7" s="38">
        <v>94.22</v>
      </c>
      <c r="R7" s="38">
        <v>3888</v>
      </c>
      <c r="S7" s="38">
        <v>3351</v>
      </c>
      <c r="T7" s="38">
        <v>16.37</v>
      </c>
      <c r="U7" s="38">
        <v>204.7</v>
      </c>
      <c r="V7" s="38">
        <v>2007</v>
      </c>
      <c r="W7" s="38">
        <v>0.87</v>
      </c>
      <c r="X7" s="38">
        <v>2306.9</v>
      </c>
      <c r="Y7" s="38">
        <v>49.98</v>
      </c>
      <c r="Z7" s="38">
        <v>52.9</v>
      </c>
      <c r="AA7" s="38">
        <v>50.51</v>
      </c>
      <c r="AB7" s="38">
        <v>46.55</v>
      </c>
      <c r="AC7" s="38">
        <v>47.49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2884.93</v>
      </c>
      <c r="BG7" s="38">
        <v>2300.52</v>
      </c>
      <c r="BH7" s="38">
        <v>1851.55</v>
      </c>
      <c r="BI7" s="38">
        <v>3744.17</v>
      </c>
      <c r="BJ7" s="38">
        <v>1325.12</v>
      </c>
      <c r="BK7" s="38">
        <v>1716.82</v>
      </c>
      <c r="BL7" s="38">
        <v>1554.05</v>
      </c>
      <c r="BM7" s="38">
        <v>1671.86</v>
      </c>
      <c r="BN7" s="38">
        <v>1673.47</v>
      </c>
      <c r="BO7" s="38">
        <v>1592.72</v>
      </c>
      <c r="BP7" s="38">
        <v>1348.09</v>
      </c>
      <c r="BQ7" s="38">
        <v>35.64</v>
      </c>
      <c r="BR7" s="38">
        <v>31.82</v>
      </c>
      <c r="BS7" s="38">
        <v>38.93</v>
      </c>
      <c r="BT7" s="38">
        <v>43.07</v>
      </c>
      <c r="BU7" s="38">
        <v>41.3</v>
      </c>
      <c r="BV7" s="38">
        <v>51.73</v>
      </c>
      <c r="BW7" s="38">
        <v>53.01</v>
      </c>
      <c r="BX7" s="38">
        <v>50.54</v>
      </c>
      <c r="BY7" s="38">
        <v>49.22</v>
      </c>
      <c r="BZ7" s="38">
        <v>53.7</v>
      </c>
      <c r="CA7" s="38">
        <v>69.8</v>
      </c>
      <c r="CB7" s="38">
        <v>586.05999999999995</v>
      </c>
      <c r="CC7" s="38">
        <v>661.77</v>
      </c>
      <c r="CD7" s="38">
        <v>543.44000000000005</v>
      </c>
      <c r="CE7" s="38">
        <v>505.78</v>
      </c>
      <c r="CF7" s="38">
        <v>522.76</v>
      </c>
      <c r="CG7" s="38">
        <v>310.47000000000003</v>
      </c>
      <c r="CH7" s="38">
        <v>299.39</v>
      </c>
      <c r="CI7" s="38">
        <v>320.36</v>
      </c>
      <c r="CJ7" s="38">
        <v>332.02</v>
      </c>
      <c r="CK7" s="38">
        <v>300.35000000000002</v>
      </c>
      <c r="CL7" s="38">
        <v>232.54</v>
      </c>
      <c r="CM7" s="38">
        <v>33.4</v>
      </c>
      <c r="CN7" s="38">
        <v>35.1</v>
      </c>
      <c r="CO7" s="38">
        <v>36.700000000000003</v>
      </c>
      <c r="CP7" s="38">
        <v>31.9</v>
      </c>
      <c r="CQ7" s="38">
        <v>34</v>
      </c>
      <c r="CR7" s="38">
        <v>36.67</v>
      </c>
      <c r="CS7" s="38">
        <v>36.200000000000003</v>
      </c>
      <c r="CT7" s="38">
        <v>34.74</v>
      </c>
      <c r="CU7" s="38">
        <v>36.65</v>
      </c>
      <c r="CV7" s="38">
        <v>37.72</v>
      </c>
      <c r="CW7" s="38">
        <v>42.17</v>
      </c>
      <c r="CX7" s="38">
        <v>54.91</v>
      </c>
      <c r="CY7" s="38">
        <v>57.58</v>
      </c>
      <c r="CZ7" s="38">
        <v>55.68</v>
      </c>
      <c r="DA7" s="38">
        <v>58.4</v>
      </c>
      <c r="DB7" s="38">
        <v>63.03</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2017-12-25T02:17:16Z</dcterms:created>
  <dcterms:modified xsi:type="dcterms:W3CDTF">2018-02-26T05:05:48Z</dcterms:modified>
  <cp:category/>
</cp:coreProperties>
</file>