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非適用_下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J86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I86" i="4"/>
  <c r="AT10" i="4"/>
  <c r="AL10" i="4"/>
  <c r="P10" i="4"/>
  <c r="I10" i="4"/>
  <c r="B10" i="4"/>
  <c r="P8" i="4"/>
  <c r="I8" i="4"/>
  <c r="B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<sst xmlns="http://schemas.openxmlformats.org/spreadsheetml/2006/main" count="240" uniqueCount="126">
  <si>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</si>
  <si>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</si>
  <si>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</si>
  <si>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</si>
  <si>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</si>
  <si>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</si>
  <si>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</si>
  <si>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</si>
  <si>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</si>
  <si>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</si>
  <si>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</si>
  <si>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</si>
  <si>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</si>
  <si>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</si>
  <si>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</si>
  <si>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</si>
  <si>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</si>
  <si>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</si>
  <si>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</si>
  <si>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</si>
  <si>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</si>
  <si>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</si>
  <si>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</si>
  <si>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</si>
  <si>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</si>
  <si>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</si>
  <si>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</si>
  <si>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「単年度の収支」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</si>
  <si>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</si>
  <si>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</si>
  <si>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</si>
  <si>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</si>
  <si>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</si>
  <si>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</si>
  <si>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</si>
  <si>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</si>
  <si>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</si>
  <si>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</si>
  <si>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</si>
  <si>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</si>
  <si>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</si>
  <si>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7"/>
  </si>
  <si>
    <t>※　平成24年度から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</si>
  <si>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</si>
  <si>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</si>
  <si>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</si>
  <si>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</si>
  <si>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</si>
  <si>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</si>
  <si>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</si>
  <si>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</si>
  <si>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</si>
  <si>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</si>
  <si>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</si>
  <si>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</si>
  <si>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-</t>
    <phoneticPr fontId="7"/>
  </si>
  <si>
    <t>-</t>
    <phoneticPr fontId="7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</si>
  <si>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</si>
  <si>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</si>
  <si>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</si>
  <si>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</si>
  <si>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</si>
  <si>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</si>
  <si>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</si>
  <si>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</si>
  <si>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</si>
  <si>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</si>
  <si>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</si>
  <si>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</si>
  <si>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</si>
  <si>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①収益的収支比率(％)</t>
    <rPh sb="1" eb="4">
      <t>シュウエキテキ</t>
    </rPh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</si>
  <si>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</si>
  <si>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</si>
  <si>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</si>
  <si>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</si>
  <si>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</si>
  <si>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</si>
  <si>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</si>
  <si>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</si>
  <si>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</si>
  <si>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</si>
  <si>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</si>
  <si>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</si>
  <si>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</si>
  <si>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</si>
  <si>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</si>
  <si>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</si>
  <si>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</si>
  <si>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</si>
  <si>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</si>
  <si>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</si>
  <si>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</si>
  <si>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</si>
  <si>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</si>
  <si>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</si>
  <si>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</si>
  <si>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</si>
  <si>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</si>
  <si>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</si>
  <si>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</si>
  <si>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</si>
  <si>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</si>
  <si>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</si>
  <si>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</si>
  <si>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</si>
  <si>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</si>
  <si>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</si>
  <si>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</si>
  <si>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</si>
  <si>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</si>
  <si>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福島県　湯川村</t>
  </si>
  <si>
    <t>法非適用</t>
  </si>
  <si>
    <t>下水道事業</t>
  </si>
  <si>
    <t>農業集落排水</t>
  </si>
  <si>
    <t>F2</t>
  </si>
  <si>
    <t>-</t>
  </si>
  <si>
    <t>該当数値なし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</si>
  <si>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</si>
  <si>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</si>
  <si>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</si>
  <si>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</si>
  <si>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</si>
  <si>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収益的収支比率が50%を下回っており、一般会計繰入金で不足分を補填している。
　経営規模に比べて企業債の規模が大きいことが、収益圧迫要因になっている。
　経費回収率、汚水処理原価はやや高額で推移している。</t>
    <rPh sb="1" eb="4">
      <t>シュウエキテキ</t>
    </rPh>
    <rPh sb="4" eb="6">
      <t>シュウシ</t>
    </rPh>
    <rPh sb="6" eb="8">
      <t>ヒリツ</t>
    </rPh>
    <rPh sb="13" eb="15">
      <t>シタマワ</t>
    </rPh>
    <rPh sb="20" eb="22">
      <t>イッパン</t>
    </rPh>
    <rPh sb="22" eb="24">
      <t>カイケイ</t>
    </rPh>
    <rPh sb="24" eb="26">
      <t>クリイレ</t>
    </rPh>
    <rPh sb="26" eb="27">
      <t>キン</t>
    </rPh>
    <rPh sb="28" eb="31">
      <t>フソクブン</t>
    </rPh>
    <rPh sb="32" eb="34">
      <t>ホテン</t>
    </rPh>
    <rPh sb="41" eb="43">
      <t>ケイエイ</t>
    </rPh>
    <rPh sb="43" eb="45">
      <t>キボ</t>
    </rPh>
    <rPh sb="46" eb="47">
      <t>クラ</t>
    </rPh>
    <rPh sb="49" eb="51">
      <t>キギョウ</t>
    </rPh>
    <rPh sb="51" eb="52">
      <t>サイ</t>
    </rPh>
    <rPh sb="53" eb="55">
      <t>キボ</t>
    </rPh>
    <rPh sb="56" eb="57">
      <t>オオ</t>
    </rPh>
    <rPh sb="63" eb="65">
      <t>シュウエキ</t>
    </rPh>
    <rPh sb="65" eb="67">
      <t>アッパク</t>
    </rPh>
    <rPh sb="67" eb="69">
      <t>ヨウイン</t>
    </rPh>
    <rPh sb="78" eb="80">
      <t>ケイヒ</t>
    </rPh>
    <rPh sb="80" eb="82">
      <t>カイシュウ</t>
    </rPh>
    <rPh sb="82" eb="83">
      <t>リツ</t>
    </rPh>
    <rPh sb="84" eb="86">
      <t>オスイ</t>
    </rPh>
    <rPh sb="86" eb="88">
      <t>ショリ</t>
    </rPh>
    <rPh sb="88" eb="90">
      <t>ゲンカ</t>
    </rPh>
    <rPh sb="93" eb="95">
      <t>コウガク</t>
    </rPh>
    <rPh sb="96" eb="98">
      <t>スイイ</t>
    </rPh>
    <phoneticPr fontId="4"/>
  </si>
  <si>
    <t>　供用開始後15年経過しているが、管渠については特に大きな支障はない。　
　処理場水処理施設・電気設備関係の修繕費が増加の傾向にある。</t>
    <rPh sb="1" eb="3">
      <t>キョウヨウ</t>
    </rPh>
    <rPh sb="3" eb="5">
      <t>カイシ</t>
    </rPh>
    <rPh sb="5" eb="6">
      <t>ゴ</t>
    </rPh>
    <rPh sb="8" eb="9">
      <t>ネン</t>
    </rPh>
    <rPh sb="9" eb="11">
      <t>ケイカ</t>
    </rPh>
    <rPh sb="17" eb="19">
      <t>カンキョ</t>
    </rPh>
    <rPh sb="24" eb="25">
      <t>トク</t>
    </rPh>
    <rPh sb="26" eb="27">
      <t>オオ</t>
    </rPh>
    <rPh sb="29" eb="31">
      <t>シショウ</t>
    </rPh>
    <rPh sb="38" eb="41">
      <t>ショリジョウ</t>
    </rPh>
    <rPh sb="41" eb="42">
      <t>ミズ</t>
    </rPh>
    <rPh sb="42" eb="44">
      <t>ショリ</t>
    </rPh>
    <rPh sb="44" eb="46">
      <t>シセツ</t>
    </rPh>
    <rPh sb="47" eb="49">
      <t>デンキ</t>
    </rPh>
    <rPh sb="49" eb="51">
      <t>セツビ</t>
    </rPh>
    <rPh sb="51" eb="53">
      <t>カンケイ</t>
    </rPh>
    <rPh sb="54" eb="56">
      <t>シュウゼン</t>
    </rPh>
    <rPh sb="56" eb="57">
      <t>ヒ</t>
    </rPh>
    <rPh sb="58" eb="60">
      <t>ゾウカ</t>
    </rPh>
    <rPh sb="61" eb="63">
      <t>ケイコウ</t>
    </rPh>
    <phoneticPr fontId="4"/>
  </si>
  <si>
    <t>　接続率を向上させると共に、料金の改定、特定環境保全公共下水道事業との統合など、運営体制の在り方を見直す必要がある。
　施設管理の効率性を高めるために、ストックマネジメントによる維持管理計画を策定予定である。</t>
    <rPh sb="1" eb="3">
      <t>セツゾク</t>
    </rPh>
    <rPh sb="3" eb="4">
      <t>リツ</t>
    </rPh>
    <rPh sb="5" eb="7">
      <t>コウジョウ</t>
    </rPh>
    <rPh sb="11" eb="12">
      <t>トモ</t>
    </rPh>
    <rPh sb="14" eb="16">
      <t>リョウキン</t>
    </rPh>
    <rPh sb="17" eb="19">
      <t>カイテイ</t>
    </rPh>
    <rPh sb="20" eb="22">
      <t>トクテイ</t>
    </rPh>
    <rPh sb="22" eb="24">
      <t>カンキョウ</t>
    </rPh>
    <rPh sb="24" eb="26">
      <t>ホゼン</t>
    </rPh>
    <rPh sb="26" eb="28">
      <t>コウキョウ</t>
    </rPh>
    <rPh sb="28" eb="31">
      <t>ゲスイドウ</t>
    </rPh>
    <rPh sb="31" eb="33">
      <t>ジギョウ</t>
    </rPh>
    <rPh sb="35" eb="37">
      <t>トウゴウ</t>
    </rPh>
    <rPh sb="40" eb="42">
      <t>ウンエイ</t>
    </rPh>
    <rPh sb="42" eb="44">
      <t>タイセイ</t>
    </rPh>
    <rPh sb="45" eb="46">
      <t>ア</t>
    </rPh>
    <rPh sb="47" eb="48">
      <t>カタ</t>
    </rPh>
    <rPh sb="49" eb="51">
      <t>ミナオ</t>
    </rPh>
    <rPh sb="52" eb="54">
      <t>ヒツヨウ</t>
    </rPh>
    <rPh sb="60" eb="62">
      <t>シセツ</t>
    </rPh>
    <rPh sb="62" eb="64">
      <t>カンリ</t>
    </rPh>
    <rPh sb="65" eb="67">
      <t>コウリツ</t>
    </rPh>
    <rPh sb="67" eb="68">
      <t>セイ</t>
    </rPh>
    <rPh sb="69" eb="70">
      <t>タカ</t>
    </rPh>
    <rPh sb="89" eb="91">
      <t>イジ</t>
    </rPh>
    <rPh sb="91" eb="93">
      <t>カンリ</t>
    </rPh>
    <rPh sb="93" eb="95">
      <t>ケイカク</t>
    </rPh>
    <rPh sb="96" eb="98">
      <t>サクテイ</t>
    </rPh>
    <rPh sb="98" eb="100">
      <t>ヨテイ</t>
    </rPh>
    <phoneticPr fontId="4"/>
  </si>
  <si>
    <t>非設置</t>
    <rPh sb="0" eb="1">
      <t>ヒ</t>
    </rPh>
    <rPh sb="1" eb="3">
      <t>セッチ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</si>
</sst>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0" fontId="17" fillId="0" borderId="0"/>
    <xf numFmtId="0" fontId="1" fillId="0" borderId="0">
      <alignment vertical="center"/>
    </xf>
    <xf numFmtId="0" fontId="2" fillId="0" borderId="0">
      <alignment vertical="center"/>
    </xf>
    <xf numFmtId="0" fontId="17" fillId="0" borderId="0"/>
    <xf numFmtId="0" fontId="18" fillId="0" borderId="0"/>
    <xf numFmtId="0" fontId="19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/>
    <xf numFmtId="0" fontId="20" fillId="0" borderId="0">
      <alignment vertical="center"/>
    </xf>
    <xf numFmtId="0" fontId="21" fillId="0" borderId="0"/>
  </cellStyleXfs>
  <cellXfs count="84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 applyProtection="1">
      <alignment vertical="center"/>
      <protection hidden="1"/>
    </xf>
    <xf numFmtId="0" fontId="16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shrinkToFit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168384"/>
        <c:axId val="491710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0.04</c:v>
                </c:pt>
                <c:pt idx="2">
                  <c:v>7.0000000000000007E-2</c:v>
                </c:pt>
                <c:pt idx="3">
                  <c:v>0.02</c:v>
                </c:pt>
                <c:pt idx="4">
                  <c:v>2.0499999999999998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168384"/>
        <c:axId val="49171072"/>
      </c:lineChart>
      <c:dateAx>
        <c:axId val="491683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71072"/>
        <c:crosses val="autoZero"/>
        <c:auto val="1"/>
        <c:lblOffset val="100"/>
        <c:baseTimeUnit val="years"/>
      </c:dateAx>
      <c:valAx>
        <c:axId val="491710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16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46.19</c:v>
                </c:pt>
                <c:pt idx="1">
                  <c:v>50.45</c:v>
                </c:pt>
                <c:pt idx="2">
                  <c:v>50</c:v>
                </c:pt>
                <c:pt idx="3">
                  <c:v>47.53</c:v>
                </c:pt>
                <c:pt idx="4">
                  <c:v>46.86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189888"/>
        <c:axId val="491576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46.06</c:v>
                </c:pt>
                <c:pt idx="1">
                  <c:v>45.95</c:v>
                </c:pt>
                <c:pt idx="2">
                  <c:v>44.69</c:v>
                </c:pt>
                <c:pt idx="3">
                  <c:v>44.69</c:v>
                </c:pt>
                <c:pt idx="4">
                  <c:v>60.65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189888"/>
        <c:axId val="49157632"/>
      </c:lineChart>
      <c:dateAx>
        <c:axId val="3918988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157632"/>
        <c:crosses val="autoZero"/>
        <c:auto val="1"/>
        <c:lblOffset val="100"/>
        <c:baseTimeUnit val="years"/>
      </c:dateAx>
      <c:valAx>
        <c:axId val="491576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91898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63.88</c:v>
                </c:pt>
                <c:pt idx="1">
                  <c:v>64.78</c:v>
                </c:pt>
                <c:pt idx="2">
                  <c:v>64.87</c:v>
                </c:pt>
                <c:pt idx="3">
                  <c:v>66.09</c:v>
                </c:pt>
                <c:pt idx="4">
                  <c:v>74.87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096768"/>
        <c:axId val="721071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72.989999999999995</c:v>
                </c:pt>
                <c:pt idx="1">
                  <c:v>71.97</c:v>
                </c:pt>
                <c:pt idx="2">
                  <c:v>70.59</c:v>
                </c:pt>
                <c:pt idx="3">
                  <c:v>69.67</c:v>
                </c:pt>
                <c:pt idx="4">
                  <c:v>84.58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096768"/>
        <c:axId val="72107136"/>
      </c:lineChart>
      <c:dateAx>
        <c:axId val="7209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07136"/>
        <c:crosses val="autoZero"/>
        <c:auto val="1"/>
        <c:lblOffset val="100"/>
        <c:baseTimeUnit val="years"/>
      </c:dateAx>
      <c:valAx>
        <c:axId val="721071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09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51.16</c:v>
                </c:pt>
                <c:pt idx="1">
                  <c:v>46.12</c:v>
                </c:pt>
                <c:pt idx="2">
                  <c:v>52.61</c:v>
                </c:pt>
                <c:pt idx="3">
                  <c:v>45.9</c:v>
                </c:pt>
                <c:pt idx="4">
                  <c:v>48.54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9240320"/>
        <c:axId val="49252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240320"/>
        <c:axId val="49252224"/>
      </c:lineChart>
      <c:dateAx>
        <c:axId val="492403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49252224"/>
        <c:crosses val="autoZero"/>
        <c:auto val="1"/>
        <c:lblOffset val="100"/>
        <c:baseTimeUnit val="years"/>
      </c:dateAx>
      <c:valAx>
        <c:axId val="49252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49240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32480"/>
        <c:axId val="721365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32480"/>
        <c:axId val="72136576"/>
      </c:lineChart>
      <c:dateAx>
        <c:axId val="72132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36576"/>
        <c:crosses val="autoZero"/>
        <c:auto val="1"/>
        <c:lblOffset val="100"/>
        <c:baseTimeUnit val="years"/>
      </c:dateAx>
      <c:valAx>
        <c:axId val="721365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32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164480"/>
        <c:axId val="721664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164480"/>
        <c:axId val="72166400"/>
      </c:lineChart>
      <c:dateAx>
        <c:axId val="721644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72166400"/>
        <c:crosses val="autoZero"/>
        <c:auto val="1"/>
        <c:lblOffset val="100"/>
        <c:baseTimeUnit val="years"/>
      </c:dateAx>
      <c:valAx>
        <c:axId val="721664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1644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04896"/>
        <c:axId val="93010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4896"/>
        <c:axId val="93010560"/>
      </c:lineChart>
      <c:dateAx>
        <c:axId val="723048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93010560"/>
        <c:crosses val="autoZero"/>
        <c:auto val="1"/>
        <c:lblOffset val="100"/>
        <c:baseTimeUnit val="years"/>
      </c:dateAx>
      <c:valAx>
        <c:axId val="93010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23048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846528"/>
        <c:axId val="1407962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846528"/>
        <c:axId val="140796288"/>
      </c:lineChart>
      <c:dateAx>
        <c:axId val="1138465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0796288"/>
        <c:crosses val="autoZero"/>
        <c:auto val="1"/>
        <c:lblOffset val="100"/>
        <c:baseTimeUnit val="years"/>
      </c:dateAx>
      <c:valAx>
        <c:axId val="1407962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138465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1659.49</c:v>
                </c:pt>
                <c:pt idx="1">
                  <c:v>1567.6</c:v>
                </c:pt>
                <c:pt idx="2">
                  <c:v>1440.65</c:v>
                </c:pt>
                <c:pt idx="3">
                  <c:v>2405.7800000000002</c:v>
                </c:pt>
                <c:pt idx="4">
                  <c:v>884.46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3715712"/>
        <c:axId val="1443326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1144.05</c:v>
                </c:pt>
                <c:pt idx="1">
                  <c:v>1117.1099999999999</c:v>
                </c:pt>
                <c:pt idx="2">
                  <c:v>1161.05</c:v>
                </c:pt>
                <c:pt idx="3">
                  <c:v>979.89</c:v>
                </c:pt>
                <c:pt idx="4">
                  <c:v>974.93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15712"/>
        <c:axId val="144332672"/>
      </c:lineChart>
      <c:dateAx>
        <c:axId val="14371571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332672"/>
        <c:crosses val="autoZero"/>
        <c:auto val="1"/>
        <c:lblOffset val="100"/>
        <c:baseTimeUnit val="years"/>
      </c:dateAx>
      <c:valAx>
        <c:axId val="1443326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37157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53.33</c:v>
                </c:pt>
                <c:pt idx="1">
                  <c:v>52.4</c:v>
                </c:pt>
                <c:pt idx="2">
                  <c:v>49.52</c:v>
                </c:pt>
                <c:pt idx="3">
                  <c:v>56.55</c:v>
                </c:pt>
                <c:pt idx="4">
                  <c:v>51.27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595008"/>
        <c:axId val="14565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42.48</c:v>
                </c:pt>
                <c:pt idx="1">
                  <c:v>41.04</c:v>
                </c:pt>
                <c:pt idx="2">
                  <c:v>41.08</c:v>
                </c:pt>
                <c:pt idx="3">
                  <c:v>41.34</c:v>
                </c:pt>
                <c:pt idx="4">
                  <c:v>55.32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595008"/>
        <c:axId val="145651200"/>
      </c:lineChart>
      <c:dateAx>
        <c:axId val="145595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5651200"/>
        <c:crosses val="autoZero"/>
        <c:auto val="1"/>
        <c:lblOffset val="100"/>
        <c:baseTimeUnit val="years"/>
      </c:dateAx>
      <c:valAx>
        <c:axId val="14565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5595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377.87</c:v>
                </c:pt>
                <c:pt idx="1">
                  <c:v>390.28</c:v>
                </c:pt>
                <c:pt idx="2">
                  <c:v>424.45</c:v>
                </c:pt>
                <c:pt idx="3">
                  <c:v>375.75</c:v>
                </c:pt>
                <c:pt idx="4">
                  <c:v>410.76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0712704"/>
        <c:axId val="39159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343.8</c:v>
                </c:pt>
                <c:pt idx="1">
                  <c:v>357.08</c:v>
                </c:pt>
                <c:pt idx="2">
                  <c:v>378.08</c:v>
                </c:pt>
                <c:pt idx="3">
                  <c:v>357.49</c:v>
                </c:pt>
                <c:pt idx="4">
                  <c:v>283.17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712704"/>
        <c:axId val="39159680"/>
      </c:lineChart>
      <c:dateAx>
        <c:axId val="150712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9159680"/>
        <c:crosses val="autoZero"/>
        <c:auto val="1"/>
        <c:lblOffset val="100"/>
        <c:baseTimeUnit val="years"/>
      </c:dateAx>
      <c:valAx>
        <c:axId val="39159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507127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【914.53】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【55.73】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【1.58】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/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/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/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/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R1" zoomScale="70" zoomScaleNormal="70" workbookViewId="0">
      <selection activeCell="AK8" sqref="AK8"/>
    </sheetView>
  </sheetViews>
  <sheetFormatPr defaultColWidth="2.625" defaultRowHeight="13.5" x14ac:dyDescent="0.1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 x14ac:dyDescent="0.15">
      <c r="A6" s="2"/>
      <c r="B6" s="75" t="str">
        <f>データ!H6</f>
        <v>福島県　湯川村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 x14ac:dyDescent="0.15">
      <c r="A7" s="2"/>
      <c r="B7" s="63" t="s">
        <v>1</v>
      </c>
      <c r="C7" s="63"/>
      <c r="D7" s="63"/>
      <c r="E7" s="63"/>
      <c r="F7" s="63"/>
      <c r="G7" s="63"/>
      <c r="H7" s="63"/>
      <c r="I7" s="63" t="s">
        <v>2</v>
      </c>
      <c r="J7" s="63"/>
      <c r="K7" s="63"/>
      <c r="L7" s="63"/>
      <c r="M7" s="63"/>
      <c r="N7" s="63"/>
      <c r="O7" s="63"/>
      <c r="P7" s="63" t="s">
        <v>3</v>
      </c>
      <c r="Q7" s="63"/>
      <c r="R7" s="63"/>
      <c r="S7" s="63"/>
      <c r="T7" s="63"/>
      <c r="U7" s="63"/>
      <c r="V7" s="63"/>
      <c r="W7" s="63" t="s">
        <v>4</v>
      </c>
      <c r="X7" s="63"/>
      <c r="Y7" s="63"/>
      <c r="Z7" s="63"/>
      <c r="AA7" s="63"/>
      <c r="AB7" s="63"/>
      <c r="AC7" s="63"/>
      <c r="AD7" s="63" t="s">
        <v>5</v>
      </c>
      <c r="AE7" s="63"/>
      <c r="AF7" s="63"/>
      <c r="AG7" s="63"/>
      <c r="AH7" s="63"/>
      <c r="AI7" s="63"/>
      <c r="AJ7" s="63"/>
      <c r="AK7" s="4"/>
      <c r="AL7" s="63" t="s">
        <v>6</v>
      </c>
      <c r="AM7" s="63"/>
      <c r="AN7" s="63"/>
      <c r="AO7" s="63"/>
      <c r="AP7" s="63"/>
      <c r="AQ7" s="63"/>
      <c r="AR7" s="63"/>
      <c r="AS7" s="63"/>
      <c r="AT7" s="63" t="s">
        <v>7</v>
      </c>
      <c r="AU7" s="63"/>
      <c r="AV7" s="63"/>
      <c r="AW7" s="63"/>
      <c r="AX7" s="63"/>
      <c r="AY7" s="63"/>
      <c r="AZ7" s="63"/>
      <c r="BA7" s="63"/>
      <c r="BB7" s="63" t="s">
        <v>8</v>
      </c>
      <c r="BC7" s="63"/>
      <c r="BD7" s="63"/>
      <c r="BE7" s="63"/>
      <c r="BF7" s="63"/>
      <c r="BG7" s="63"/>
      <c r="BH7" s="63"/>
      <c r="BI7" s="63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 x14ac:dyDescent="0.15">
      <c r="A8" s="2"/>
      <c r="B8" s="72" t="str">
        <f>データ!I6</f>
        <v>法非適用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農業集落排水</v>
      </c>
      <c r="Q8" s="72"/>
      <c r="R8" s="72"/>
      <c r="S8" s="72"/>
      <c r="T8" s="72"/>
      <c r="U8" s="72"/>
      <c r="V8" s="72"/>
      <c r="W8" s="72" t="str">
        <f>データ!L6</f>
        <v>F2</v>
      </c>
      <c r="X8" s="72"/>
      <c r="Y8" s="72"/>
      <c r="Z8" s="72"/>
      <c r="AA8" s="72"/>
      <c r="AB8" s="72"/>
      <c r="AC8" s="72"/>
      <c r="AD8" s="73" t="s">
        <v>125</v>
      </c>
      <c r="AE8" s="73"/>
      <c r="AF8" s="73"/>
      <c r="AG8" s="73"/>
      <c r="AH8" s="73"/>
      <c r="AI8" s="73"/>
      <c r="AJ8" s="73"/>
      <c r="AK8" s="4"/>
      <c r="AL8" s="67">
        <f>データ!S6</f>
        <v>3351</v>
      </c>
      <c r="AM8" s="67"/>
      <c r="AN8" s="67"/>
      <c r="AO8" s="67"/>
      <c r="AP8" s="67"/>
      <c r="AQ8" s="67"/>
      <c r="AR8" s="67"/>
      <c r="AS8" s="67"/>
      <c r="AT8" s="66">
        <f>データ!T6</f>
        <v>16.37</v>
      </c>
      <c r="AU8" s="66"/>
      <c r="AV8" s="66"/>
      <c r="AW8" s="66"/>
      <c r="AX8" s="66"/>
      <c r="AY8" s="66"/>
      <c r="AZ8" s="66"/>
      <c r="BA8" s="66"/>
      <c r="BB8" s="66">
        <f>データ!U6</f>
        <v>204.7</v>
      </c>
      <c r="BC8" s="66"/>
      <c r="BD8" s="66"/>
      <c r="BE8" s="66"/>
      <c r="BF8" s="66"/>
      <c r="BG8" s="66"/>
      <c r="BH8" s="66"/>
      <c r="BI8" s="66"/>
      <c r="BJ8" s="4"/>
      <c r="BK8" s="4"/>
      <c r="BL8" s="70" t="s">
        <v>10</v>
      </c>
      <c r="BM8" s="71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 x14ac:dyDescent="0.15">
      <c r="A9" s="2"/>
      <c r="B9" s="63" t="s">
        <v>12</v>
      </c>
      <c r="C9" s="63"/>
      <c r="D9" s="63"/>
      <c r="E9" s="63"/>
      <c r="F9" s="63"/>
      <c r="G9" s="63"/>
      <c r="H9" s="63"/>
      <c r="I9" s="63" t="s">
        <v>13</v>
      </c>
      <c r="J9" s="63"/>
      <c r="K9" s="63"/>
      <c r="L9" s="63"/>
      <c r="M9" s="63"/>
      <c r="N9" s="63"/>
      <c r="O9" s="63"/>
      <c r="P9" s="63" t="s">
        <v>14</v>
      </c>
      <c r="Q9" s="63"/>
      <c r="R9" s="63"/>
      <c r="S9" s="63"/>
      <c r="T9" s="63"/>
      <c r="U9" s="63"/>
      <c r="V9" s="63"/>
      <c r="W9" s="63" t="s">
        <v>15</v>
      </c>
      <c r="X9" s="63"/>
      <c r="Y9" s="63"/>
      <c r="Z9" s="63"/>
      <c r="AA9" s="63"/>
      <c r="AB9" s="63"/>
      <c r="AC9" s="63"/>
      <c r="AD9" s="63" t="s">
        <v>16</v>
      </c>
      <c r="AE9" s="63"/>
      <c r="AF9" s="63"/>
      <c r="AG9" s="63"/>
      <c r="AH9" s="63"/>
      <c r="AI9" s="63"/>
      <c r="AJ9" s="63"/>
      <c r="AK9" s="4"/>
      <c r="AL9" s="63" t="s">
        <v>17</v>
      </c>
      <c r="AM9" s="63"/>
      <c r="AN9" s="63"/>
      <c r="AO9" s="63"/>
      <c r="AP9" s="63"/>
      <c r="AQ9" s="63"/>
      <c r="AR9" s="63"/>
      <c r="AS9" s="63"/>
      <c r="AT9" s="63" t="s">
        <v>18</v>
      </c>
      <c r="AU9" s="63"/>
      <c r="AV9" s="63"/>
      <c r="AW9" s="63"/>
      <c r="AX9" s="63"/>
      <c r="AY9" s="63"/>
      <c r="AZ9" s="63"/>
      <c r="BA9" s="63"/>
      <c r="BB9" s="63" t="s">
        <v>19</v>
      </c>
      <c r="BC9" s="63"/>
      <c r="BD9" s="63"/>
      <c r="BE9" s="63"/>
      <c r="BF9" s="63"/>
      <c r="BG9" s="63"/>
      <c r="BH9" s="63"/>
      <c r="BI9" s="63"/>
      <c r="BJ9" s="4"/>
      <c r="BK9" s="4"/>
      <c r="BL9" s="64" t="s">
        <v>20</v>
      </c>
      <c r="BM9" s="65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 x14ac:dyDescent="0.15">
      <c r="A10" s="2"/>
      <c r="B10" s="66" t="str">
        <f>データ!N6</f>
        <v>-</v>
      </c>
      <c r="C10" s="66"/>
      <c r="D10" s="66"/>
      <c r="E10" s="66"/>
      <c r="F10" s="66"/>
      <c r="G10" s="66"/>
      <c r="H10" s="66"/>
      <c r="I10" s="66" t="str">
        <f>データ!O6</f>
        <v>該当数値なし</v>
      </c>
      <c r="J10" s="66"/>
      <c r="K10" s="66"/>
      <c r="L10" s="66"/>
      <c r="M10" s="66"/>
      <c r="N10" s="66"/>
      <c r="O10" s="66"/>
      <c r="P10" s="66">
        <f>データ!P6</f>
        <v>39.659999999999997</v>
      </c>
      <c r="Q10" s="66"/>
      <c r="R10" s="66"/>
      <c r="S10" s="66"/>
      <c r="T10" s="66"/>
      <c r="U10" s="66"/>
      <c r="V10" s="66"/>
      <c r="W10" s="66">
        <f>データ!Q6</f>
        <v>98.04</v>
      </c>
      <c r="X10" s="66"/>
      <c r="Y10" s="66"/>
      <c r="Z10" s="66"/>
      <c r="AA10" s="66"/>
      <c r="AB10" s="66"/>
      <c r="AC10" s="66"/>
      <c r="AD10" s="67">
        <f>データ!R6</f>
        <v>3888</v>
      </c>
      <c r="AE10" s="67"/>
      <c r="AF10" s="67"/>
      <c r="AG10" s="67"/>
      <c r="AH10" s="67"/>
      <c r="AI10" s="67"/>
      <c r="AJ10" s="67"/>
      <c r="AK10" s="2"/>
      <c r="AL10" s="67">
        <f>データ!V6</f>
        <v>1329</v>
      </c>
      <c r="AM10" s="67"/>
      <c r="AN10" s="67"/>
      <c r="AO10" s="67"/>
      <c r="AP10" s="67"/>
      <c r="AQ10" s="67"/>
      <c r="AR10" s="67"/>
      <c r="AS10" s="67"/>
      <c r="AT10" s="66">
        <f>データ!W6</f>
        <v>0.67</v>
      </c>
      <c r="AU10" s="66"/>
      <c r="AV10" s="66"/>
      <c r="AW10" s="66"/>
      <c r="AX10" s="66"/>
      <c r="AY10" s="66"/>
      <c r="AZ10" s="66"/>
      <c r="BA10" s="66"/>
      <c r="BB10" s="66">
        <f>データ!X6</f>
        <v>1983.58</v>
      </c>
      <c r="BC10" s="66"/>
      <c r="BD10" s="66"/>
      <c r="BE10" s="66"/>
      <c r="BF10" s="66"/>
      <c r="BG10" s="66"/>
      <c r="BH10" s="66"/>
      <c r="BI10" s="66"/>
      <c r="BJ10" s="2"/>
      <c r="BK10" s="2"/>
      <c r="BL10" s="68" t="s">
        <v>22</v>
      </c>
      <c r="BM10" s="69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8" t="s">
        <v>24</v>
      </c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</row>
    <row r="14" spans="1:78" ht="13.5" customHeight="1" x14ac:dyDescent="0.15">
      <c r="A14" s="2"/>
      <c r="B14" s="60" t="s">
        <v>25</v>
      </c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2"/>
      <c r="BK14" s="2"/>
      <c r="BL14" s="42" t="s">
        <v>26</v>
      </c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</row>
    <row r="15" spans="1:78" ht="13.5" customHeight="1" x14ac:dyDescent="0.15">
      <c r="A15" s="2"/>
      <c r="B15" s="55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7"/>
      <c r="BK15" s="2"/>
      <c r="BL15" s="45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7"/>
    </row>
    <row r="16" spans="1:78" ht="13.5" customHeight="1" x14ac:dyDescent="0.15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48" t="s">
        <v>122</v>
      </c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</row>
    <row r="17" spans="1:78" ht="13.5" customHeight="1" x14ac:dyDescent="0.15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48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50"/>
    </row>
    <row r="18" spans="1:78" ht="13.5" customHeight="1" x14ac:dyDescent="0.15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48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50"/>
    </row>
    <row r="19" spans="1:78" ht="13.5" customHeight="1" x14ac:dyDescent="0.15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48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50"/>
    </row>
    <row r="20" spans="1:78" ht="13.5" customHeight="1" x14ac:dyDescent="0.15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48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50"/>
    </row>
    <row r="21" spans="1:78" ht="13.5" customHeight="1" x14ac:dyDescent="0.15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48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50"/>
    </row>
    <row r="22" spans="1:78" ht="13.5" customHeight="1" x14ac:dyDescent="0.15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48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50"/>
    </row>
    <row r="23" spans="1:78" ht="13.5" customHeight="1" x14ac:dyDescent="0.15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48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  <c r="BX23" s="49"/>
      <c r="BY23" s="49"/>
      <c r="BZ23" s="50"/>
    </row>
    <row r="24" spans="1:78" ht="13.5" customHeight="1" x14ac:dyDescent="0.15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48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  <c r="BX24" s="49"/>
      <c r="BY24" s="49"/>
      <c r="BZ24" s="50"/>
    </row>
    <row r="25" spans="1:78" ht="13.5" customHeight="1" x14ac:dyDescent="0.15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48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  <c r="BX25" s="49"/>
      <c r="BY25" s="49"/>
      <c r="BZ25" s="50"/>
    </row>
    <row r="26" spans="1:78" ht="13.5" customHeight="1" x14ac:dyDescent="0.15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48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50"/>
    </row>
    <row r="27" spans="1:78" ht="13.5" customHeight="1" x14ac:dyDescent="0.15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48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  <c r="BX27" s="49"/>
      <c r="BY27" s="49"/>
      <c r="BZ27" s="50"/>
    </row>
    <row r="28" spans="1:78" ht="13.5" customHeight="1" x14ac:dyDescent="0.15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48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50"/>
    </row>
    <row r="29" spans="1:78" ht="13.5" customHeight="1" x14ac:dyDescent="0.15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48"/>
      <c r="BM29" s="49"/>
      <c r="BN29" s="49"/>
      <c r="BO29" s="49"/>
      <c r="BP29" s="49"/>
      <c r="BQ29" s="49"/>
      <c r="BR29" s="49"/>
      <c r="BS29" s="49"/>
      <c r="BT29" s="49"/>
      <c r="BU29" s="49"/>
      <c r="BV29" s="49"/>
      <c r="BW29" s="49"/>
      <c r="BX29" s="49"/>
      <c r="BY29" s="49"/>
      <c r="BZ29" s="50"/>
    </row>
    <row r="30" spans="1:78" ht="13.5" customHeight="1" x14ac:dyDescent="0.15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48"/>
      <c r="BM30" s="49"/>
      <c r="BN30" s="49"/>
      <c r="BO30" s="49"/>
      <c r="BP30" s="49"/>
      <c r="BQ30" s="49"/>
      <c r="BR30" s="49"/>
      <c r="BS30" s="49"/>
      <c r="BT30" s="49"/>
      <c r="BU30" s="49"/>
      <c r="BV30" s="49"/>
      <c r="BW30" s="49"/>
      <c r="BX30" s="49"/>
      <c r="BY30" s="49"/>
      <c r="BZ30" s="50"/>
    </row>
    <row r="31" spans="1:78" ht="13.5" customHeight="1" x14ac:dyDescent="0.15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48"/>
      <c r="BM31" s="49"/>
      <c r="BN31" s="49"/>
      <c r="BO31" s="49"/>
      <c r="BP31" s="49"/>
      <c r="BQ31" s="49"/>
      <c r="BR31" s="49"/>
      <c r="BS31" s="49"/>
      <c r="BT31" s="49"/>
      <c r="BU31" s="49"/>
      <c r="BV31" s="49"/>
      <c r="BW31" s="49"/>
      <c r="BX31" s="49"/>
      <c r="BY31" s="49"/>
      <c r="BZ31" s="50"/>
    </row>
    <row r="32" spans="1:78" ht="13.5" customHeight="1" x14ac:dyDescent="0.15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48"/>
      <c r="BM32" s="49"/>
      <c r="BN32" s="49"/>
      <c r="BO32" s="49"/>
      <c r="BP32" s="49"/>
      <c r="BQ32" s="49"/>
      <c r="BR32" s="49"/>
      <c r="BS32" s="49"/>
      <c r="BT32" s="49"/>
      <c r="BU32" s="49"/>
      <c r="BV32" s="49"/>
      <c r="BW32" s="49"/>
      <c r="BX32" s="49"/>
      <c r="BY32" s="49"/>
      <c r="BZ32" s="50"/>
    </row>
    <row r="33" spans="1:78" ht="13.5" customHeight="1" x14ac:dyDescent="0.15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48"/>
      <c r="BM33" s="49"/>
      <c r="BN33" s="49"/>
      <c r="BO33" s="49"/>
      <c r="BP33" s="49"/>
      <c r="BQ33" s="49"/>
      <c r="BR33" s="49"/>
      <c r="BS33" s="49"/>
      <c r="BT33" s="49"/>
      <c r="BU33" s="49"/>
      <c r="BV33" s="49"/>
      <c r="BW33" s="49"/>
      <c r="BX33" s="49"/>
      <c r="BY33" s="49"/>
      <c r="BZ33" s="50"/>
    </row>
    <row r="34" spans="1:78" ht="13.5" customHeight="1" x14ac:dyDescent="0.15">
      <c r="A34" s="2"/>
      <c r="B34" s="17"/>
      <c r="C34" s="54" t="s">
        <v>27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20"/>
      <c r="R34" s="54" t="s">
        <v>28</v>
      </c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20"/>
      <c r="AG34" s="54" t="s">
        <v>29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20"/>
      <c r="AV34" s="54" t="s">
        <v>30</v>
      </c>
      <c r="AW34" s="54"/>
      <c r="AX34" s="54"/>
      <c r="AY34" s="54"/>
      <c r="AZ34" s="54"/>
      <c r="BA34" s="54"/>
      <c r="BB34" s="54"/>
      <c r="BC34" s="54"/>
      <c r="BD34" s="54"/>
      <c r="BE34" s="54"/>
      <c r="BF34" s="54"/>
      <c r="BG34" s="54"/>
      <c r="BH34" s="54"/>
      <c r="BI34" s="54"/>
      <c r="BJ34" s="19"/>
      <c r="BK34" s="2"/>
      <c r="BL34" s="48"/>
      <c r="BM34" s="49"/>
      <c r="BN34" s="49"/>
      <c r="BO34" s="49"/>
      <c r="BP34" s="49"/>
      <c r="BQ34" s="49"/>
      <c r="BR34" s="49"/>
      <c r="BS34" s="49"/>
      <c r="BT34" s="49"/>
      <c r="BU34" s="49"/>
      <c r="BV34" s="49"/>
      <c r="BW34" s="49"/>
      <c r="BX34" s="49"/>
      <c r="BY34" s="49"/>
      <c r="BZ34" s="50"/>
    </row>
    <row r="35" spans="1:78" ht="13.5" customHeight="1" x14ac:dyDescent="0.15">
      <c r="A35" s="2"/>
      <c r="B35" s="17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20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4"/>
      <c r="AE35" s="54"/>
      <c r="AF35" s="20"/>
      <c r="AG35" s="54"/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20"/>
      <c r="AV35" s="54"/>
      <c r="AW35" s="54"/>
      <c r="AX35" s="54"/>
      <c r="AY35" s="54"/>
      <c r="AZ35" s="54"/>
      <c r="BA35" s="54"/>
      <c r="BB35" s="54"/>
      <c r="BC35" s="54"/>
      <c r="BD35" s="54"/>
      <c r="BE35" s="54"/>
      <c r="BF35" s="54"/>
      <c r="BG35" s="54"/>
      <c r="BH35" s="54"/>
      <c r="BI35" s="54"/>
      <c r="BJ35" s="19"/>
      <c r="BK35" s="2"/>
      <c r="BL35" s="48"/>
      <c r="BM35" s="49"/>
      <c r="BN35" s="49"/>
      <c r="BO35" s="49"/>
      <c r="BP35" s="49"/>
      <c r="BQ35" s="49"/>
      <c r="BR35" s="49"/>
      <c r="BS35" s="49"/>
      <c r="BT35" s="49"/>
      <c r="BU35" s="49"/>
      <c r="BV35" s="49"/>
      <c r="BW35" s="49"/>
      <c r="BX35" s="49"/>
      <c r="BY35" s="49"/>
      <c r="BZ35" s="50"/>
    </row>
    <row r="36" spans="1:78" ht="13.5" customHeight="1" x14ac:dyDescent="0.15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48"/>
      <c r="BM36" s="49"/>
      <c r="BN36" s="49"/>
      <c r="BO36" s="4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0"/>
    </row>
    <row r="37" spans="1:78" ht="13.5" customHeight="1" x14ac:dyDescent="0.15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48"/>
      <c r="BM37" s="49"/>
      <c r="BN37" s="49"/>
      <c r="BO37" s="49"/>
      <c r="BP37" s="49"/>
      <c r="BQ37" s="49"/>
      <c r="BR37" s="49"/>
      <c r="BS37" s="49"/>
      <c r="BT37" s="49"/>
      <c r="BU37" s="49"/>
      <c r="BV37" s="49"/>
      <c r="BW37" s="49"/>
      <c r="BX37" s="49"/>
      <c r="BY37" s="49"/>
      <c r="BZ37" s="50"/>
    </row>
    <row r="38" spans="1:78" ht="13.5" customHeight="1" x14ac:dyDescent="0.15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48"/>
      <c r="BM38" s="49"/>
      <c r="BN38" s="49"/>
      <c r="BO38" s="49"/>
      <c r="BP38" s="49"/>
      <c r="BQ38" s="49"/>
      <c r="BR38" s="49"/>
      <c r="BS38" s="49"/>
      <c r="BT38" s="49"/>
      <c r="BU38" s="49"/>
      <c r="BV38" s="49"/>
      <c r="BW38" s="49"/>
      <c r="BX38" s="49"/>
      <c r="BY38" s="49"/>
      <c r="BZ38" s="50"/>
    </row>
    <row r="39" spans="1:78" ht="13.5" customHeight="1" x14ac:dyDescent="0.15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48"/>
      <c r="BM39" s="49"/>
      <c r="BN39" s="49"/>
      <c r="BO39" s="49"/>
      <c r="BP39" s="49"/>
      <c r="BQ39" s="49"/>
      <c r="BR39" s="49"/>
      <c r="BS39" s="49"/>
      <c r="BT39" s="49"/>
      <c r="BU39" s="49"/>
      <c r="BV39" s="49"/>
      <c r="BW39" s="49"/>
      <c r="BX39" s="49"/>
      <c r="BY39" s="49"/>
      <c r="BZ39" s="50"/>
    </row>
    <row r="40" spans="1:78" ht="13.5" customHeight="1" x14ac:dyDescent="0.15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48"/>
      <c r="BM40" s="49"/>
      <c r="BN40" s="49"/>
      <c r="BO40" s="49"/>
      <c r="BP40" s="49"/>
      <c r="BQ40" s="49"/>
      <c r="BR40" s="49"/>
      <c r="BS40" s="49"/>
      <c r="BT40" s="49"/>
      <c r="BU40" s="49"/>
      <c r="BV40" s="49"/>
      <c r="BW40" s="49"/>
      <c r="BX40" s="49"/>
      <c r="BY40" s="49"/>
      <c r="BZ40" s="50"/>
    </row>
    <row r="41" spans="1:78" ht="13.5" customHeight="1" x14ac:dyDescent="0.15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48"/>
      <c r="BM41" s="49"/>
      <c r="BN41" s="49"/>
      <c r="BO41" s="49"/>
      <c r="BP41" s="49"/>
      <c r="BQ41" s="49"/>
      <c r="BR41" s="49"/>
      <c r="BS41" s="49"/>
      <c r="BT41" s="49"/>
      <c r="BU41" s="49"/>
      <c r="BV41" s="49"/>
      <c r="BW41" s="49"/>
      <c r="BX41" s="49"/>
      <c r="BY41" s="49"/>
      <c r="BZ41" s="50"/>
    </row>
    <row r="42" spans="1:78" ht="13.5" customHeight="1" x14ac:dyDescent="0.15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48"/>
      <c r="BM42" s="49"/>
      <c r="BN42" s="49"/>
      <c r="BO42" s="49"/>
      <c r="BP42" s="49"/>
      <c r="BQ42" s="49"/>
      <c r="BR42" s="49"/>
      <c r="BS42" s="49"/>
      <c r="BT42" s="49"/>
      <c r="BU42" s="49"/>
      <c r="BV42" s="49"/>
      <c r="BW42" s="49"/>
      <c r="BX42" s="49"/>
      <c r="BY42" s="49"/>
      <c r="BZ42" s="50"/>
    </row>
    <row r="43" spans="1:78" ht="13.5" customHeight="1" x14ac:dyDescent="0.15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48"/>
      <c r="BM43" s="49"/>
      <c r="BN43" s="49"/>
      <c r="BO43" s="49"/>
      <c r="BP43" s="49"/>
      <c r="BQ43" s="49"/>
      <c r="BR43" s="49"/>
      <c r="BS43" s="49"/>
      <c r="BT43" s="49"/>
      <c r="BU43" s="49"/>
      <c r="BV43" s="49"/>
      <c r="BW43" s="49"/>
      <c r="BX43" s="49"/>
      <c r="BY43" s="49"/>
      <c r="BZ43" s="50"/>
    </row>
    <row r="44" spans="1:78" ht="13.5" customHeight="1" x14ac:dyDescent="0.15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51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3"/>
    </row>
    <row r="45" spans="1:78" ht="13.5" customHeight="1" x14ac:dyDescent="0.15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42" t="s">
        <v>31</v>
      </c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4"/>
    </row>
    <row r="46" spans="1:78" ht="13.5" customHeight="1" x14ac:dyDescent="0.15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45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7"/>
    </row>
    <row r="47" spans="1:78" ht="13.5" customHeight="1" x14ac:dyDescent="0.15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48" t="s">
        <v>123</v>
      </c>
      <c r="BM47" s="49"/>
      <c r="BN47" s="49"/>
      <c r="BO47" s="49"/>
      <c r="BP47" s="49"/>
      <c r="BQ47" s="49"/>
      <c r="BR47" s="49"/>
      <c r="BS47" s="49"/>
      <c r="BT47" s="49"/>
      <c r="BU47" s="49"/>
      <c r="BV47" s="49"/>
      <c r="BW47" s="49"/>
      <c r="BX47" s="49"/>
      <c r="BY47" s="49"/>
      <c r="BZ47" s="50"/>
    </row>
    <row r="48" spans="1:78" ht="13.5" customHeight="1" x14ac:dyDescent="0.15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48"/>
      <c r="BM48" s="49"/>
      <c r="BN48" s="49"/>
      <c r="BO48" s="49"/>
      <c r="BP48" s="49"/>
      <c r="BQ48" s="49"/>
      <c r="BR48" s="49"/>
      <c r="BS48" s="49"/>
      <c r="BT48" s="49"/>
      <c r="BU48" s="49"/>
      <c r="BV48" s="49"/>
      <c r="BW48" s="49"/>
      <c r="BX48" s="49"/>
      <c r="BY48" s="49"/>
      <c r="BZ48" s="50"/>
    </row>
    <row r="49" spans="1:78" ht="13.5" customHeight="1" x14ac:dyDescent="0.15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48"/>
      <c r="BM49" s="49"/>
      <c r="BN49" s="49"/>
      <c r="BO49" s="49"/>
      <c r="BP49" s="49"/>
      <c r="BQ49" s="49"/>
      <c r="BR49" s="49"/>
      <c r="BS49" s="49"/>
      <c r="BT49" s="49"/>
      <c r="BU49" s="49"/>
      <c r="BV49" s="49"/>
      <c r="BW49" s="49"/>
      <c r="BX49" s="49"/>
      <c r="BY49" s="49"/>
      <c r="BZ49" s="50"/>
    </row>
    <row r="50" spans="1:78" ht="13.5" customHeight="1" x14ac:dyDescent="0.15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48"/>
      <c r="BM50" s="49"/>
      <c r="BN50" s="49"/>
      <c r="BO50" s="49"/>
      <c r="BP50" s="49"/>
      <c r="BQ50" s="49"/>
      <c r="BR50" s="49"/>
      <c r="BS50" s="49"/>
      <c r="BT50" s="49"/>
      <c r="BU50" s="49"/>
      <c r="BV50" s="49"/>
      <c r="BW50" s="49"/>
      <c r="BX50" s="49"/>
      <c r="BY50" s="49"/>
      <c r="BZ50" s="50"/>
    </row>
    <row r="51" spans="1:78" ht="13.5" customHeight="1" x14ac:dyDescent="0.15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48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50"/>
    </row>
    <row r="52" spans="1:78" ht="13.5" customHeight="1" x14ac:dyDescent="0.15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48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50"/>
    </row>
    <row r="53" spans="1:78" ht="13.5" customHeight="1" x14ac:dyDescent="0.15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48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50"/>
    </row>
    <row r="54" spans="1:78" ht="13.5" customHeight="1" x14ac:dyDescent="0.15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48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50"/>
    </row>
    <row r="55" spans="1:78" ht="13.5" customHeight="1" x14ac:dyDescent="0.15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48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50"/>
    </row>
    <row r="56" spans="1:78" ht="13.5" customHeight="1" x14ac:dyDescent="0.15">
      <c r="A56" s="2"/>
      <c r="B56" s="17"/>
      <c r="C56" s="54" t="s">
        <v>32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20"/>
      <c r="R56" s="54" t="s">
        <v>33</v>
      </c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20"/>
      <c r="AG56" s="54" t="s">
        <v>34</v>
      </c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20"/>
      <c r="AV56" s="54" t="s">
        <v>35</v>
      </c>
      <c r="AW56" s="54"/>
      <c r="AX56" s="54"/>
      <c r="AY56" s="54"/>
      <c r="AZ56" s="54"/>
      <c r="BA56" s="54"/>
      <c r="BB56" s="54"/>
      <c r="BC56" s="54"/>
      <c r="BD56" s="54"/>
      <c r="BE56" s="54"/>
      <c r="BF56" s="54"/>
      <c r="BG56" s="54"/>
      <c r="BH56" s="54"/>
      <c r="BI56" s="54"/>
      <c r="BJ56" s="19"/>
      <c r="BK56" s="2"/>
      <c r="BL56" s="48"/>
      <c r="BM56" s="49"/>
      <c r="BN56" s="49"/>
      <c r="BO56" s="49"/>
      <c r="BP56" s="49"/>
      <c r="BQ56" s="49"/>
      <c r="BR56" s="49"/>
      <c r="BS56" s="49"/>
      <c r="BT56" s="49"/>
      <c r="BU56" s="49"/>
      <c r="BV56" s="49"/>
      <c r="BW56" s="49"/>
      <c r="BX56" s="49"/>
      <c r="BY56" s="49"/>
      <c r="BZ56" s="50"/>
    </row>
    <row r="57" spans="1:78" ht="13.5" customHeight="1" x14ac:dyDescent="0.15">
      <c r="A57" s="2"/>
      <c r="B57" s="17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20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20"/>
      <c r="AG57" s="54"/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20"/>
      <c r="AV57" s="54"/>
      <c r="AW57" s="54"/>
      <c r="AX57" s="54"/>
      <c r="AY57" s="54"/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19"/>
      <c r="BK57" s="2"/>
      <c r="BL57" s="48"/>
      <c r="BM57" s="49"/>
      <c r="BN57" s="49"/>
      <c r="BO57" s="49"/>
      <c r="BP57" s="49"/>
      <c r="BQ57" s="49"/>
      <c r="BR57" s="49"/>
      <c r="BS57" s="49"/>
      <c r="BT57" s="49"/>
      <c r="BU57" s="49"/>
      <c r="BV57" s="49"/>
      <c r="BW57" s="49"/>
      <c r="BX57" s="49"/>
      <c r="BY57" s="49"/>
      <c r="BZ57" s="50"/>
    </row>
    <row r="58" spans="1:78" ht="13.5" customHeight="1" x14ac:dyDescent="0.15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48"/>
      <c r="BM58" s="49"/>
      <c r="BN58" s="49"/>
      <c r="BO58" s="49"/>
      <c r="BP58" s="49"/>
      <c r="BQ58" s="49"/>
      <c r="BR58" s="49"/>
      <c r="BS58" s="49"/>
      <c r="BT58" s="49"/>
      <c r="BU58" s="49"/>
      <c r="BV58" s="49"/>
      <c r="BW58" s="49"/>
      <c r="BX58" s="49"/>
      <c r="BY58" s="49"/>
      <c r="BZ58" s="50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8"/>
      <c r="BM59" s="49"/>
      <c r="BN59" s="49"/>
      <c r="BO59" s="49"/>
      <c r="BP59" s="49"/>
      <c r="BQ59" s="49"/>
      <c r="BR59" s="49"/>
      <c r="BS59" s="49"/>
      <c r="BT59" s="49"/>
      <c r="BU59" s="49"/>
      <c r="BV59" s="49"/>
      <c r="BW59" s="49"/>
      <c r="BX59" s="49"/>
      <c r="BY59" s="49"/>
      <c r="BZ59" s="50"/>
    </row>
    <row r="60" spans="1:78" ht="13.5" customHeight="1" x14ac:dyDescent="0.15">
      <c r="A60" s="2"/>
      <c r="B60" s="55" t="s">
        <v>36</v>
      </c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6"/>
      <c r="AN60" s="56"/>
      <c r="AO60" s="56"/>
      <c r="AP60" s="56"/>
      <c r="AQ60" s="56"/>
      <c r="AR60" s="56"/>
      <c r="AS60" s="56"/>
      <c r="AT60" s="56"/>
      <c r="AU60" s="56"/>
      <c r="AV60" s="56"/>
      <c r="AW60" s="56"/>
      <c r="AX60" s="56"/>
      <c r="AY60" s="56"/>
      <c r="AZ60" s="56"/>
      <c r="BA60" s="56"/>
      <c r="BB60" s="56"/>
      <c r="BC60" s="56"/>
      <c r="BD60" s="56"/>
      <c r="BE60" s="56"/>
      <c r="BF60" s="56"/>
      <c r="BG60" s="56"/>
      <c r="BH60" s="56"/>
      <c r="BI60" s="56"/>
      <c r="BJ60" s="57"/>
      <c r="BK60" s="2"/>
      <c r="BL60" s="48"/>
      <c r="BM60" s="49"/>
      <c r="BN60" s="49"/>
      <c r="BO60" s="49"/>
      <c r="BP60" s="49"/>
      <c r="BQ60" s="49"/>
      <c r="BR60" s="49"/>
      <c r="BS60" s="49"/>
      <c r="BT60" s="49"/>
      <c r="BU60" s="49"/>
      <c r="BV60" s="49"/>
      <c r="BW60" s="49"/>
      <c r="BX60" s="49"/>
      <c r="BY60" s="49"/>
      <c r="BZ60" s="50"/>
    </row>
    <row r="61" spans="1:78" ht="13.5" customHeight="1" x14ac:dyDescent="0.15">
      <c r="A61" s="2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6"/>
      <c r="AN61" s="56"/>
      <c r="AO61" s="56"/>
      <c r="AP61" s="56"/>
      <c r="AQ61" s="56"/>
      <c r="AR61" s="56"/>
      <c r="AS61" s="56"/>
      <c r="AT61" s="56"/>
      <c r="AU61" s="56"/>
      <c r="AV61" s="56"/>
      <c r="AW61" s="56"/>
      <c r="AX61" s="56"/>
      <c r="AY61" s="56"/>
      <c r="AZ61" s="56"/>
      <c r="BA61" s="56"/>
      <c r="BB61" s="56"/>
      <c r="BC61" s="56"/>
      <c r="BD61" s="56"/>
      <c r="BE61" s="56"/>
      <c r="BF61" s="56"/>
      <c r="BG61" s="56"/>
      <c r="BH61" s="56"/>
      <c r="BI61" s="56"/>
      <c r="BJ61" s="57"/>
      <c r="BK61" s="2"/>
      <c r="BL61" s="48"/>
      <c r="BM61" s="49"/>
      <c r="BN61" s="49"/>
      <c r="BO61" s="49"/>
      <c r="BP61" s="49"/>
      <c r="BQ61" s="49"/>
      <c r="BR61" s="49"/>
      <c r="BS61" s="49"/>
      <c r="BT61" s="49"/>
      <c r="BU61" s="49"/>
      <c r="BV61" s="49"/>
      <c r="BW61" s="49"/>
      <c r="BX61" s="49"/>
      <c r="BY61" s="49"/>
      <c r="BZ61" s="50"/>
    </row>
    <row r="62" spans="1:78" ht="13.5" customHeight="1" x14ac:dyDescent="0.15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48"/>
      <c r="BM62" s="49"/>
      <c r="BN62" s="49"/>
      <c r="BO62" s="49"/>
      <c r="BP62" s="49"/>
      <c r="BQ62" s="49"/>
      <c r="BR62" s="49"/>
      <c r="BS62" s="49"/>
      <c r="BT62" s="49"/>
      <c r="BU62" s="49"/>
      <c r="BV62" s="49"/>
      <c r="BW62" s="49"/>
      <c r="BX62" s="49"/>
      <c r="BY62" s="49"/>
      <c r="BZ62" s="50"/>
    </row>
    <row r="63" spans="1:78" ht="13.5" customHeight="1" x14ac:dyDescent="0.15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51"/>
      <c r="BM63" s="52"/>
      <c r="BN63" s="52"/>
      <c r="BO63" s="52"/>
      <c r="BP63" s="52"/>
      <c r="BQ63" s="52"/>
      <c r="BR63" s="52"/>
      <c r="BS63" s="52"/>
      <c r="BT63" s="52"/>
      <c r="BU63" s="52"/>
      <c r="BV63" s="52"/>
      <c r="BW63" s="52"/>
      <c r="BX63" s="52"/>
      <c r="BY63" s="52"/>
      <c r="BZ63" s="53"/>
    </row>
    <row r="64" spans="1:78" ht="13.5" customHeight="1" x14ac:dyDescent="0.15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42" t="s">
        <v>37</v>
      </c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4"/>
    </row>
    <row r="65" spans="1:78" ht="13.5" customHeight="1" x14ac:dyDescent="0.15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45"/>
      <c r="BM65" s="46"/>
      <c r="BN65" s="46"/>
      <c r="BO65" s="46"/>
      <c r="BP65" s="46"/>
      <c r="BQ65" s="46"/>
      <c r="BR65" s="46"/>
      <c r="BS65" s="46"/>
      <c r="BT65" s="46"/>
      <c r="BU65" s="46"/>
      <c r="BV65" s="46"/>
      <c r="BW65" s="46"/>
      <c r="BX65" s="46"/>
      <c r="BY65" s="46"/>
      <c r="BZ65" s="47"/>
    </row>
    <row r="66" spans="1:78" ht="13.5" customHeight="1" x14ac:dyDescent="0.15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48" t="s">
        <v>124</v>
      </c>
      <c r="BM66" s="49"/>
      <c r="BN66" s="49"/>
      <c r="BO66" s="49"/>
      <c r="BP66" s="49"/>
      <c r="BQ66" s="49"/>
      <c r="BR66" s="49"/>
      <c r="BS66" s="49"/>
      <c r="BT66" s="49"/>
      <c r="BU66" s="49"/>
      <c r="BV66" s="49"/>
      <c r="BW66" s="49"/>
      <c r="BX66" s="49"/>
      <c r="BY66" s="49"/>
      <c r="BZ66" s="50"/>
    </row>
    <row r="67" spans="1:78" ht="13.5" customHeight="1" x14ac:dyDescent="0.15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48"/>
      <c r="BM67" s="49"/>
      <c r="BN67" s="49"/>
      <c r="BO67" s="49"/>
      <c r="BP67" s="49"/>
      <c r="BQ67" s="49"/>
      <c r="BR67" s="49"/>
      <c r="BS67" s="49"/>
      <c r="BT67" s="49"/>
      <c r="BU67" s="49"/>
      <c r="BV67" s="49"/>
      <c r="BW67" s="49"/>
      <c r="BX67" s="49"/>
      <c r="BY67" s="49"/>
      <c r="BZ67" s="50"/>
    </row>
    <row r="68" spans="1:78" ht="13.5" customHeight="1" x14ac:dyDescent="0.15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48"/>
      <c r="BM68" s="49"/>
      <c r="BN68" s="49"/>
      <c r="BO68" s="49"/>
      <c r="BP68" s="49"/>
      <c r="BQ68" s="49"/>
      <c r="BR68" s="49"/>
      <c r="BS68" s="49"/>
      <c r="BT68" s="49"/>
      <c r="BU68" s="49"/>
      <c r="BV68" s="49"/>
      <c r="BW68" s="49"/>
      <c r="BX68" s="49"/>
      <c r="BY68" s="49"/>
      <c r="BZ68" s="50"/>
    </row>
    <row r="69" spans="1:78" ht="13.5" customHeight="1" x14ac:dyDescent="0.15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48"/>
      <c r="BM69" s="49"/>
      <c r="BN69" s="49"/>
      <c r="BO69" s="49"/>
      <c r="BP69" s="49"/>
      <c r="BQ69" s="49"/>
      <c r="BR69" s="49"/>
      <c r="BS69" s="49"/>
      <c r="BT69" s="49"/>
      <c r="BU69" s="49"/>
      <c r="BV69" s="49"/>
      <c r="BW69" s="49"/>
      <c r="BX69" s="49"/>
      <c r="BY69" s="49"/>
      <c r="BZ69" s="50"/>
    </row>
    <row r="70" spans="1:78" ht="13.5" customHeight="1" x14ac:dyDescent="0.15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48"/>
      <c r="BM70" s="49"/>
      <c r="BN70" s="49"/>
      <c r="BO70" s="49"/>
      <c r="BP70" s="49"/>
      <c r="BQ70" s="49"/>
      <c r="BR70" s="49"/>
      <c r="BS70" s="49"/>
      <c r="BT70" s="49"/>
      <c r="BU70" s="49"/>
      <c r="BV70" s="49"/>
      <c r="BW70" s="49"/>
      <c r="BX70" s="49"/>
      <c r="BY70" s="49"/>
      <c r="BZ70" s="50"/>
    </row>
    <row r="71" spans="1:78" ht="13.5" customHeight="1" x14ac:dyDescent="0.15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48"/>
      <c r="BM71" s="49"/>
      <c r="BN71" s="49"/>
      <c r="BO71" s="49"/>
      <c r="BP71" s="49"/>
      <c r="BQ71" s="49"/>
      <c r="BR71" s="49"/>
      <c r="BS71" s="49"/>
      <c r="BT71" s="49"/>
      <c r="BU71" s="49"/>
      <c r="BV71" s="49"/>
      <c r="BW71" s="49"/>
      <c r="BX71" s="49"/>
      <c r="BY71" s="49"/>
      <c r="BZ71" s="50"/>
    </row>
    <row r="72" spans="1:78" ht="13.5" customHeight="1" x14ac:dyDescent="0.15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48"/>
      <c r="BM72" s="49"/>
      <c r="BN72" s="49"/>
      <c r="BO72" s="49"/>
      <c r="BP72" s="49"/>
      <c r="BQ72" s="49"/>
      <c r="BR72" s="49"/>
      <c r="BS72" s="49"/>
      <c r="BT72" s="49"/>
      <c r="BU72" s="49"/>
      <c r="BV72" s="49"/>
      <c r="BW72" s="49"/>
      <c r="BX72" s="49"/>
      <c r="BY72" s="49"/>
      <c r="BZ72" s="50"/>
    </row>
    <row r="73" spans="1:78" ht="13.5" customHeight="1" x14ac:dyDescent="0.15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48"/>
      <c r="BM73" s="49"/>
      <c r="BN73" s="49"/>
      <c r="BO73" s="49"/>
      <c r="BP73" s="49"/>
      <c r="BQ73" s="49"/>
      <c r="BR73" s="49"/>
      <c r="BS73" s="49"/>
      <c r="BT73" s="49"/>
      <c r="BU73" s="49"/>
      <c r="BV73" s="49"/>
      <c r="BW73" s="49"/>
      <c r="BX73" s="49"/>
      <c r="BY73" s="49"/>
      <c r="BZ73" s="50"/>
    </row>
    <row r="74" spans="1:78" ht="13.5" customHeight="1" x14ac:dyDescent="0.15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48"/>
      <c r="BM74" s="49"/>
      <c r="BN74" s="49"/>
      <c r="BO74" s="49"/>
      <c r="BP74" s="49"/>
      <c r="BQ74" s="49"/>
      <c r="BR74" s="49"/>
      <c r="BS74" s="49"/>
      <c r="BT74" s="49"/>
      <c r="BU74" s="49"/>
      <c r="BV74" s="49"/>
      <c r="BW74" s="49"/>
      <c r="BX74" s="49"/>
      <c r="BY74" s="49"/>
      <c r="BZ74" s="50"/>
    </row>
    <row r="75" spans="1:78" ht="13.5" customHeight="1" x14ac:dyDescent="0.15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48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  <c r="BX75" s="49"/>
      <c r="BY75" s="49"/>
      <c r="BZ75" s="50"/>
    </row>
    <row r="76" spans="1:78" ht="13.5" customHeight="1" x14ac:dyDescent="0.15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48"/>
      <c r="BM76" s="49"/>
      <c r="BN76" s="49"/>
      <c r="BO76" s="49"/>
      <c r="BP76" s="49"/>
      <c r="BQ76" s="49"/>
      <c r="BR76" s="49"/>
      <c r="BS76" s="49"/>
      <c r="BT76" s="49"/>
      <c r="BU76" s="49"/>
      <c r="BV76" s="49"/>
      <c r="BW76" s="49"/>
      <c r="BX76" s="49"/>
      <c r="BY76" s="49"/>
      <c r="BZ76" s="50"/>
    </row>
    <row r="77" spans="1:78" ht="13.5" customHeight="1" x14ac:dyDescent="0.15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48"/>
      <c r="BM77" s="49"/>
      <c r="BN77" s="49"/>
      <c r="BO77" s="49"/>
      <c r="BP77" s="49"/>
      <c r="BQ77" s="49"/>
      <c r="BR77" s="49"/>
      <c r="BS77" s="49"/>
      <c r="BT77" s="49"/>
      <c r="BU77" s="49"/>
      <c r="BV77" s="49"/>
      <c r="BW77" s="49"/>
      <c r="BX77" s="49"/>
      <c r="BY77" s="49"/>
      <c r="BZ77" s="50"/>
    </row>
    <row r="78" spans="1:78" ht="13.5" customHeight="1" x14ac:dyDescent="0.15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48"/>
      <c r="BM78" s="49"/>
      <c r="BN78" s="49"/>
      <c r="BO78" s="49"/>
      <c r="BP78" s="49"/>
      <c r="BQ78" s="49"/>
      <c r="BR78" s="49"/>
      <c r="BS78" s="49"/>
      <c r="BT78" s="49"/>
      <c r="BU78" s="49"/>
      <c r="BV78" s="49"/>
      <c r="BW78" s="49"/>
      <c r="BX78" s="49"/>
      <c r="BY78" s="49"/>
      <c r="BZ78" s="50"/>
    </row>
    <row r="79" spans="1:78" ht="13.5" customHeight="1" x14ac:dyDescent="0.15">
      <c r="A79" s="2"/>
      <c r="B79" s="17"/>
      <c r="C79" s="54" t="s">
        <v>38</v>
      </c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20"/>
      <c r="V79" s="20"/>
      <c r="W79" s="54" t="s">
        <v>39</v>
      </c>
      <c r="X79" s="54"/>
      <c r="Y79" s="54"/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20"/>
      <c r="AP79" s="20"/>
      <c r="AQ79" s="54" t="s">
        <v>40</v>
      </c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/>
      <c r="BC79" s="54"/>
      <c r="BD79" s="54"/>
      <c r="BE79" s="54"/>
      <c r="BF79" s="54"/>
      <c r="BG79" s="54"/>
      <c r="BH79" s="54"/>
      <c r="BI79" s="18"/>
      <c r="BJ79" s="19"/>
      <c r="BK79" s="2"/>
      <c r="BL79" s="48"/>
      <c r="BM79" s="49"/>
      <c r="BN79" s="49"/>
      <c r="BO79" s="49"/>
      <c r="BP79" s="49"/>
      <c r="BQ79" s="49"/>
      <c r="BR79" s="49"/>
      <c r="BS79" s="49"/>
      <c r="BT79" s="49"/>
      <c r="BU79" s="49"/>
      <c r="BV79" s="49"/>
      <c r="BW79" s="49"/>
      <c r="BX79" s="49"/>
      <c r="BY79" s="49"/>
      <c r="BZ79" s="50"/>
    </row>
    <row r="80" spans="1:78" ht="13.5" customHeight="1" x14ac:dyDescent="0.15">
      <c r="A80" s="2"/>
      <c r="B80" s="17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4"/>
      <c r="S80" s="54"/>
      <c r="T80" s="54"/>
      <c r="U80" s="20"/>
      <c r="V80" s="20"/>
      <c r="W80" s="54"/>
      <c r="X80" s="54"/>
      <c r="Y80" s="54"/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20"/>
      <c r="AP80" s="20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/>
      <c r="BC80" s="54"/>
      <c r="BD80" s="54"/>
      <c r="BE80" s="54"/>
      <c r="BF80" s="54"/>
      <c r="BG80" s="54"/>
      <c r="BH80" s="54"/>
      <c r="BI80" s="18"/>
      <c r="BJ80" s="19"/>
      <c r="BK80" s="2"/>
      <c r="BL80" s="48"/>
      <c r="BM80" s="49"/>
      <c r="BN80" s="49"/>
      <c r="BO80" s="49"/>
      <c r="BP80" s="49"/>
      <c r="BQ80" s="49"/>
      <c r="BR80" s="49"/>
      <c r="BS80" s="49"/>
      <c r="BT80" s="49"/>
      <c r="BU80" s="49"/>
      <c r="BV80" s="49"/>
      <c r="BW80" s="49"/>
      <c r="BX80" s="49"/>
      <c r="BY80" s="49"/>
      <c r="BZ80" s="50"/>
    </row>
    <row r="81" spans="1:78" ht="13.5" customHeight="1" x14ac:dyDescent="0.15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48"/>
      <c r="BM81" s="49"/>
      <c r="BN81" s="49"/>
      <c r="BO81" s="49"/>
      <c r="BP81" s="49"/>
      <c r="BQ81" s="49"/>
      <c r="BR81" s="49"/>
      <c r="BS81" s="49"/>
      <c r="BT81" s="49"/>
      <c r="BU81" s="49"/>
      <c r="BV81" s="49"/>
      <c r="BW81" s="49"/>
      <c r="BX81" s="49"/>
      <c r="BY81" s="49"/>
      <c r="BZ81" s="50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15">
      <c r="C83" s="2" t="s">
        <v>41</v>
      </c>
    </row>
    <row r="84" spans="1:78" x14ac:dyDescent="0.15">
      <c r="C84" s="2" t="s">
        <v>42</v>
      </c>
    </row>
    <row r="85" spans="1:78" hidden="1" x14ac:dyDescent="0.15">
      <c r="B85" s="26" t="s">
        <v>43</v>
      </c>
      <c r="C85" s="26"/>
      <c r="D85" s="26"/>
      <c r="E85" s="26" t="s">
        <v>44</v>
      </c>
      <c r="F85" s="26" t="s">
        <v>45</v>
      </c>
      <c r="G85" s="26" t="s">
        <v>46</v>
      </c>
      <c r="H85" s="26" t="s">
        <v>47</v>
      </c>
      <c r="I85" s="26" t="s">
        <v>48</v>
      </c>
      <c r="J85" s="26" t="s">
        <v>49</v>
      </c>
      <c r="K85" s="26" t="s">
        <v>50</v>
      </c>
      <c r="L85" s="26" t="s">
        <v>51</v>
      </c>
      <c r="M85" s="26" t="s">
        <v>52</v>
      </c>
      <c r="N85" s="26" t="s">
        <v>53</v>
      </c>
      <c r="O85" s="26" t="s">
        <v>54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55</v>
      </c>
      <c r="G86" s="26" t="s">
        <v>56</v>
      </c>
      <c r="H86" s="26" t="str">
        <f>データ!BP6</f>
        <v>【914.53】</v>
      </c>
      <c r="I86" s="26" t="str">
        <f>データ!CA6</f>
        <v>【55.73】</v>
      </c>
      <c r="J86" s="26" t="str">
        <f>データ!CL6</f>
        <v>【276.78】</v>
      </c>
      <c r="K86" s="26" t="str">
        <f>データ!CW6</f>
        <v>【59.15】</v>
      </c>
      <c r="L86" s="26" t="str">
        <f>データ!DH6</f>
        <v>【85.01】</v>
      </c>
      <c r="M86" s="26" t="s">
        <v>55</v>
      </c>
      <c r="N86" s="26" t="s">
        <v>55</v>
      </c>
      <c r="O86" s="26" t="str">
        <f>データ!EO6</f>
        <v>【1.58】</v>
      </c>
    </row>
  </sheetData>
  <sheetProtection password="B319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 x14ac:dyDescent="0.15"/>
  <cols>
    <col min="1" max="1" width="9" style="3"/>
    <col min="2" max="144" width="11.875" style="3" customWidth="1"/>
    <col min="145" max="16384" width="9" style="3"/>
  </cols>
  <sheetData>
    <row r="1" spans="1:145" x14ac:dyDescent="0.15">
      <c r="A1" s="3" t="s">
        <v>57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58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59</v>
      </c>
      <c r="B3" s="29" t="s">
        <v>60</v>
      </c>
      <c r="C3" s="29" t="s">
        <v>61</v>
      </c>
      <c r="D3" s="29" t="s">
        <v>62</v>
      </c>
      <c r="E3" s="29" t="s">
        <v>63</v>
      </c>
      <c r="F3" s="29" t="s">
        <v>64</v>
      </c>
      <c r="G3" s="29" t="s">
        <v>65</v>
      </c>
      <c r="H3" s="77" t="s">
        <v>66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67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68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5" x14ac:dyDescent="0.15">
      <c r="A4" s="28" t="s">
        <v>69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70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71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72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73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74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75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76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77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78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79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80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5" x14ac:dyDescent="0.15">
      <c r="A5" s="28" t="s">
        <v>81</v>
      </c>
      <c r="B5" s="31"/>
      <c r="C5" s="31"/>
      <c r="D5" s="31"/>
      <c r="E5" s="31"/>
      <c r="F5" s="31"/>
      <c r="G5" s="31"/>
      <c r="H5" s="32" t="s">
        <v>82</v>
      </c>
      <c r="I5" s="32" t="s">
        <v>83</v>
      </c>
      <c r="J5" s="32" t="s">
        <v>84</v>
      </c>
      <c r="K5" s="32" t="s">
        <v>85</v>
      </c>
      <c r="L5" s="32" t="s">
        <v>86</v>
      </c>
      <c r="M5" s="32" t="s">
        <v>5</v>
      </c>
      <c r="N5" s="32" t="s">
        <v>87</v>
      </c>
      <c r="O5" s="32" t="s">
        <v>88</v>
      </c>
      <c r="P5" s="32" t="s">
        <v>89</v>
      </c>
      <c r="Q5" s="32" t="s">
        <v>90</v>
      </c>
      <c r="R5" s="32" t="s">
        <v>91</v>
      </c>
      <c r="S5" s="32" t="s">
        <v>92</v>
      </c>
      <c r="T5" s="32" t="s">
        <v>93</v>
      </c>
      <c r="U5" s="32" t="s">
        <v>94</v>
      </c>
      <c r="V5" s="32" t="s">
        <v>95</v>
      </c>
      <c r="W5" s="32" t="s">
        <v>96</v>
      </c>
      <c r="X5" s="32" t="s">
        <v>97</v>
      </c>
      <c r="Y5" s="32" t="s">
        <v>98</v>
      </c>
      <c r="Z5" s="32" t="s">
        <v>99</v>
      </c>
      <c r="AA5" s="32" t="s">
        <v>100</v>
      </c>
      <c r="AB5" s="32" t="s">
        <v>101</v>
      </c>
      <c r="AC5" s="32" t="s">
        <v>102</v>
      </c>
      <c r="AD5" s="32" t="s">
        <v>103</v>
      </c>
      <c r="AE5" s="32" t="s">
        <v>104</v>
      </c>
      <c r="AF5" s="32" t="s">
        <v>105</v>
      </c>
      <c r="AG5" s="32" t="s">
        <v>106</v>
      </c>
      <c r="AH5" s="32" t="s">
        <v>107</v>
      </c>
      <c r="AI5" s="32" t="s">
        <v>43</v>
      </c>
      <c r="AJ5" s="32" t="s">
        <v>98</v>
      </c>
      <c r="AK5" s="32" t="s">
        <v>99</v>
      </c>
      <c r="AL5" s="32" t="s">
        <v>100</v>
      </c>
      <c r="AM5" s="32" t="s">
        <v>101</v>
      </c>
      <c r="AN5" s="32" t="s">
        <v>102</v>
      </c>
      <c r="AO5" s="32" t="s">
        <v>103</v>
      </c>
      <c r="AP5" s="32" t="s">
        <v>104</v>
      </c>
      <c r="AQ5" s="32" t="s">
        <v>105</v>
      </c>
      <c r="AR5" s="32" t="s">
        <v>106</v>
      </c>
      <c r="AS5" s="32" t="s">
        <v>107</v>
      </c>
      <c r="AT5" s="32" t="s">
        <v>108</v>
      </c>
      <c r="AU5" s="32" t="s">
        <v>98</v>
      </c>
      <c r="AV5" s="32" t="s">
        <v>99</v>
      </c>
      <c r="AW5" s="32" t="s">
        <v>100</v>
      </c>
      <c r="AX5" s="32" t="s">
        <v>101</v>
      </c>
      <c r="AY5" s="32" t="s">
        <v>102</v>
      </c>
      <c r="AZ5" s="32" t="s">
        <v>103</v>
      </c>
      <c r="BA5" s="32" t="s">
        <v>104</v>
      </c>
      <c r="BB5" s="32" t="s">
        <v>105</v>
      </c>
      <c r="BC5" s="32" t="s">
        <v>106</v>
      </c>
      <c r="BD5" s="32" t="s">
        <v>107</v>
      </c>
      <c r="BE5" s="32" t="s">
        <v>108</v>
      </c>
      <c r="BF5" s="32" t="s">
        <v>98</v>
      </c>
      <c r="BG5" s="32" t="s">
        <v>99</v>
      </c>
      <c r="BH5" s="32" t="s">
        <v>100</v>
      </c>
      <c r="BI5" s="32" t="s">
        <v>101</v>
      </c>
      <c r="BJ5" s="32" t="s">
        <v>102</v>
      </c>
      <c r="BK5" s="32" t="s">
        <v>103</v>
      </c>
      <c r="BL5" s="32" t="s">
        <v>104</v>
      </c>
      <c r="BM5" s="32" t="s">
        <v>105</v>
      </c>
      <c r="BN5" s="32" t="s">
        <v>106</v>
      </c>
      <c r="BO5" s="32" t="s">
        <v>107</v>
      </c>
      <c r="BP5" s="32" t="s">
        <v>108</v>
      </c>
      <c r="BQ5" s="32" t="s">
        <v>98</v>
      </c>
      <c r="BR5" s="32" t="s">
        <v>99</v>
      </c>
      <c r="BS5" s="32" t="s">
        <v>100</v>
      </c>
      <c r="BT5" s="32" t="s">
        <v>101</v>
      </c>
      <c r="BU5" s="32" t="s">
        <v>102</v>
      </c>
      <c r="BV5" s="32" t="s">
        <v>103</v>
      </c>
      <c r="BW5" s="32" t="s">
        <v>104</v>
      </c>
      <c r="BX5" s="32" t="s">
        <v>105</v>
      </c>
      <c r="BY5" s="32" t="s">
        <v>106</v>
      </c>
      <c r="BZ5" s="32" t="s">
        <v>107</v>
      </c>
      <c r="CA5" s="32" t="s">
        <v>108</v>
      </c>
      <c r="CB5" s="32" t="s">
        <v>98</v>
      </c>
      <c r="CC5" s="32" t="s">
        <v>99</v>
      </c>
      <c r="CD5" s="32" t="s">
        <v>100</v>
      </c>
      <c r="CE5" s="32" t="s">
        <v>101</v>
      </c>
      <c r="CF5" s="32" t="s">
        <v>102</v>
      </c>
      <c r="CG5" s="32" t="s">
        <v>103</v>
      </c>
      <c r="CH5" s="32" t="s">
        <v>104</v>
      </c>
      <c r="CI5" s="32" t="s">
        <v>105</v>
      </c>
      <c r="CJ5" s="32" t="s">
        <v>106</v>
      </c>
      <c r="CK5" s="32" t="s">
        <v>107</v>
      </c>
      <c r="CL5" s="32" t="s">
        <v>108</v>
      </c>
      <c r="CM5" s="32" t="s">
        <v>98</v>
      </c>
      <c r="CN5" s="32" t="s">
        <v>99</v>
      </c>
      <c r="CO5" s="32" t="s">
        <v>100</v>
      </c>
      <c r="CP5" s="32" t="s">
        <v>101</v>
      </c>
      <c r="CQ5" s="32" t="s">
        <v>102</v>
      </c>
      <c r="CR5" s="32" t="s">
        <v>103</v>
      </c>
      <c r="CS5" s="32" t="s">
        <v>104</v>
      </c>
      <c r="CT5" s="32" t="s">
        <v>105</v>
      </c>
      <c r="CU5" s="32" t="s">
        <v>106</v>
      </c>
      <c r="CV5" s="32" t="s">
        <v>107</v>
      </c>
      <c r="CW5" s="32" t="s">
        <v>108</v>
      </c>
      <c r="CX5" s="32" t="s">
        <v>98</v>
      </c>
      <c r="CY5" s="32" t="s">
        <v>99</v>
      </c>
      <c r="CZ5" s="32" t="s">
        <v>100</v>
      </c>
      <c r="DA5" s="32" t="s">
        <v>101</v>
      </c>
      <c r="DB5" s="32" t="s">
        <v>102</v>
      </c>
      <c r="DC5" s="32" t="s">
        <v>103</v>
      </c>
      <c r="DD5" s="32" t="s">
        <v>104</v>
      </c>
      <c r="DE5" s="32" t="s">
        <v>105</v>
      </c>
      <c r="DF5" s="32" t="s">
        <v>106</v>
      </c>
      <c r="DG5" s="32" t="s">
        <v>107</v>
      </c>
      <c r="DH5" s="32" t="s">
        <v>108</v>
      </c>
      <c r="DI5" s="32" t="s">
        <v>98</v>
      </c>
      <c r="DJ5" s="32" t="s">
        <v>99</v>
      </c>
      <c r="DK5" s="32" t="s">
        <v>100</v>
      </c>
      <c r="DL5" s="32" t="s">
        <v>101</v>
      </c>
      <c r="DM5" s="32" t="s">
        <v>102</v>
      </c>
      <c r="DN5" s="32" t="s">
        <v>103</v>
      </c>
      <c r="DO5" s="32" t="s">
        <v>104</v>
      </c>
      <c r="DP5" s="32" t="s">
        <v>105</v>
      </c>
      <c r="DQ5" s="32" t="s">
        <v>106</v>
      </c>
      <c r="DR5" s="32" t="s">
        <v>107</v>
      </c>
      <c r="DS5" s="32" t="s">
        <v>108</v>
      </c>
      <c r="DT5" s="32" t="s">
        <v>98</v>
      </c>
      <c r="DU5" s="32" t="s">
        <v>99</v>
      </c>
      <c r="DV5" s="32" t="s">
        <v>100</v>
      </c>
      <c r="DW5" s="32" t="s">
        <v>101</v>
      </c>
      <c r="DX5" s="32" t="s">
        <v>102</v>
      </c>
      <c r="DY5" s="32" t="s">
        <v>103</v>
      </c>
      <c r="DZ5" s="32" t="s">
        <v>104</v>
      </c>
      <c r="EA5" s="32" t="s">
        <v>105</v>
      </c>
      <c r="EB5" s="32" t="s">
        <v>106</v>
      </c>
      <c r="EC5" s="32" t="s">
        <v>107</v>
      </c>
      <c r="ED5" s="32" t="s">
        <v>108</v>
      </c>
      <c r="EE5" s="32" t="s">
        <v>98</v>
      </c>
      <c r="EF5" s="32" t="s">
        <v>99</v>
      </c>
      <c r="EG5" s="32" t="s">
        <v>100</v>
      </c>
      <c r="EH5" s="32" t="s">
        <v>101</v>
      </c>
      <c r="EI5" s="32" t="s">
        <v>102</v>
      </c>
      <c r="EJ5" s="32" t="s">
        <v>103</v>
      </c>
      <c r="EK5" s="32" t="s">
        <v>104</v>
      </c>
      <c r="EL5" s="32" t="s">
        <v>105</v>
      </c>
      <c r="EM5" s="32" t="s">
        <v>106</v>
      </c>
      <c r="EN5" s="32" t="s">
        <v>107</v>
      </c>
      <c r="EO5" s="32" t="s">
        <v>108</v>
      </c>
    </row>
    <row r="6" spans="1:145" s="36" customFormat="1" x14ac:dyDescent="0.15">
      <c r="A6" s="28" t="s">
        <v>109</v>
      </c>
      <c r="B6" s="33">
        <f>B7</f>
        <v>2016</v>
      </c>
      <c r="C6" s="33">
        <f t="shared" ref="C6:X6" si="3">C7</f>
        <v>74225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湯川村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>
        <f t="shared" si="3"/>
        <v>0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39.659999999999997</v>
      </c>
      <c r="Q6" s="34">
        <f t="shared" si="3"/>
        <v>98.04</v>
      </c>
      <c r="R6" s="34">
        <f t="shared" si="3"/>
        <v>3888</v>
      </c>
      <c r="S6" s="34">
        <f t="shared" si="3"/>
        <v>3351</v>
      </c>
      <c r="T6" s="34">
        <f t="shared" si="3"/>
        <v>16.37</v>
      </c>
      <c r="U6" s="34">
        <f t="shared" si="3"/>
        <v>204.7</v>
      </c>
      <c r="V6" s="34">
        <f t="shared" si="3"/>
        <v>1329</v>
      </c>
      <c r="W6" s="34">
        <f t="shared" si="3"/>
        <v>0.67</v>
      </c>
      <c r="X6" s="34">
        <f t="shared" si="3"/>
        <v>1983.58</v>
      </c>
      <c r="Y6" s="35">
        <f>IF(Y7="",NA(),Y7)</f>
        <v>51.16</v>
      </c>
      <c r="Z6" s="35">
        <f t="shared" ref="Z6:AH6" si="4">IF(Z7="",NA(),Z7)</f>
        <v>46.12</v>
      </c>
      <c r="AA6" s="35">
        <f t="shared" si="4"/>
        <v>52.61</v>
      </c>
      <c r="AB6" s="35">
        <f t="shared" si="4"/>
        <v>45.9</v>
      </c>
      <c r="AC6" s="35">
        <f t="shared" si="4"/>
        <v>48.54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1659.49</v>
      </c>
      <c r="BG6" s="35">
        <f t="shared" ref="BG6:BO6" si="7">IF(BG7="",NA(),BG7)</f>
        <v>1567.6</v>
      </c>
      <c r="BH6" s="35">
        <f t="shared" si="7"/>
        <v>1440.65</v>
      </c>
      <c r="BI6" s="35">
        <f t="shared" si="7"/>
        <v>2405.7800000000002</v>
      </c>
      <c r="BJ6" s="35">
        <f t="shared" si="7"/>
        <v>884.46</v>
      </c>
      <c r="BK6" s="35">
        <f t="shared" si="7"/>
        <v>1144.05</v>
      </c>
      <c r="BL6" s="35">
        <f t="shared" si="7"/>
        <v>1117.1099999999999</v>
      </c>
      <c r="BM6" s="35">
        <f t="shared" si="7"/>
        <v>1161.05</v>
      </c>
      <c r="BN6" s="35">
        <f t="shared" si="7"/>
        <v>979.89</v>
      </c>
      <c r="BO6" s="35">
        <f t="shared" si="7"/>
        <v>974.93</v>
      </c>
      <c r="BP6" s="34" t="str">
        <f>IF(BP7="","",IF(BP7="-","【-】","【"&amp;SUBSTITUTE(TEXT(BP7,"#,##0.00"),"-","△")&amp;"】"))</f>
        <v>【914.53】</v>
      </c>
      <c r="BQ6" s="35">
        <f>IF(BQ7="",NA(),BQ7)</f>
        <v>53.33</v>
      </c>
      <c r="BR6" s="35">
        <f t="shared" ref="BR6:BZ6" si="8">IF(BR7="",NA(),BR7)</f>
        <v>52.4</v>
      </c>
      <c r="BS6" s="35">
        <f t="shared" si="8"/>
        <v>49.52</v>
      </c>
      <c r="BT6" s="35">
        <f t="shared" si="8"/>
        <v>56.55</v>
      </c>
      <c r="BU6" s="35">
        <f t="shared" si="8"/>
        <v>51.27</v>
      </c>
      <c r="BV6" s="35">
        <f t="shared" si="8"/>
        <v>42.48</v>
      </c>
      <c r="BW6" s="35">
        <f t="shared" si="8"/>
        <v>41.04</v>
      </c>
      <c r="BX6" s="35">
        <f t="shared" si="8"/>
        <v>41.08</v>
      </c>
      <c r="BY6" s="35">
        <f t="shared" si="8"/>
        <v>41.34</v>
      </c>
      <c r="BZ6" s="35">
        <f t="shared" si="8"/>
        <v>55.32</v>
      </c>
      <c r="CA6" s="34" t="str">
        <f>IF(CA7="","",IF(CA7="-","【-】","【"&amp;SUBSTITUTE(TEXT(CA7,"#,##0.00"),"-","△")&amp;"】"))</f>
        <v>【55.73】</v>
      </c>
      <c r="CB6" s="35">
        <f>IF(CB7="",NA(),CB7)</f>
        <v>377.87</v>
      </c>
      <c r="CC6" s="35">
        <f t="shared" ref="CC6:CK6" si="9">IF(CC7="",NA(),CC7)</f>
        <v>390.28</v>
      </c>
      <c r="CD6" s="35">
        <f t="shared" si="9"/>
        <v>424.45</v>
      </c>
      <c r="CE6" s="35">
        <f t="shared" si="9"/>
        <v>375.75</v>
      </c>
      <c r="CF6" s="35">
        <f t="shared" si="9"/>
        <v>410.76</v>
      </c>
      <c r="CG6" s="35">
        <f t="shared" si="9"/>
        <v>343.8</v>
      </c>
      <c r="CH6" s="35">
        <f t="shared" si="9"/>
        <v>357.08</v>
      </c>
      <c r="CI6" s="35">
        <f t="shared" si="9"/>
        <v>378.08</v>
      </c>
      <c r="CJ6" s="35">
        <f t="shared" si="9"/>
        <v>357.49</v>
      </c>
      <c r="CK6" s="35">
        <f t="shared" si="9"/>
        <v>283.17</v>
      </c>
      <c r="CL6" s="34" t="str">
        <f>IF(CL7="","",IF(CL7="-","【-】","【"&amp;SUBSTITUTE(TEXT(CL7,"#,##0.00"),"-","△")&amp;"】"))</f>
        <v>【276.78】</v>
      </c>
      <c r="CM6" s="35">
        <f>IF(CM7="",NA(),CM7)</f>
        <v>46.19</v>
      </c>
      <c r="CN6" s="35">
        <f t="shared" ref="CN6:CV6" si="10">IF(CN7="",NA(),CN7)</f>
        <v>50.45</v>
      </c>
      <c r="CO6" s="35">
        <f t="shared" si="10"/>
        <v>50</v>
      </c>
      <c r="CP6" s="35">
        <f t="shared" si="10"/>
        <v>47.53</v>
      </c>
      <c r="CQ6" s="35">
        <f t="shared" si="10"/>
        <v>46.86</v>
      </c>
      <c r="CR6" s="35">
        <f t="shared" si="10"/>
        <v>46.06</v>
      </c>
      <c r="CS6" s="35">
        <f t="shared" si="10"/>
        <v>45.95</v>
      </c>
      <c r="CT6" s="35">
        <f t="shared" si="10"/>
        <v>44.69</v>
      </c>
      <c r="CU6" s="35">
        <f t="shared" si="10"/>
        <v>44.69</v>
      </c>
      <c r="CV6" s="35">
        <f t="shared" si="10"/>
        <v>60.65</v>
      </c>
      <c r="CW6" s="34" t="str">
        <f>IF(CW7="","",IF(CW7="-","【-】","【"&amp;SUBSTITUTE(TEXT(CW7,"#,##0.00"),"-","△")&amp;"】"))</f>
        <v>【59.15】</v>
      </c>
      <c r="CX6" s="35">
        <f>IF(CX7="",NA(),CX7)</f>
        <v>63.88</v>
      </c>
      <c r="CY6" s="35">
        <f t="shared" ref="CY6:DG6" si="11">IF(CY7="",NA(),CY7)</f>
        <v>64.78</v>
      </c>
      <c r="CZ6" s="35">
        <f t="shared" si="11"/>
        <v>64.87</v>
      </c>
      <c r="DA6" s="35">
        <f t="shared" si="11"/>
        <v>66.09</v>
      </c>
      <c r="DB6" s="35">
        <f t="shared" si="11"/>
        <v>74.87</v>
      </c>
      <c r="DC6" s="35">
        <f t="shared" si="11"/>
        <v>72.989999999999995</v>
      </c>
      <c r="DD6" s="35">
        <f t="shared" si="11"/>
        <v>71.97</v>
      </c>
      <c r="DE6" s="35">
        <f t="shared" si="11"/>
        <v>70.59</v>
      </c>
      <c r="DF6" s="35">
        <f t="shared" si="11"/>
        <v>69.67</v>
      </c>
      <c r="DG6" s="35">
        <f t="shared" si="11"/>
        <v>84.58</v>
      </c>
      <c r="DH6" s="34" t="str">
        <f>IF(DH7="","",IF(DH7="-","【-】","【"&amp;SUBSTITUTE(TEXT(DH7,"#,##0.00"),"-","△")&amp;"】"))</f>
        <v>【85.01】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0.06</v>
      </c>
      <c r="EK6" s="35">
        <f t="shared" si="14"/>
        <v>0.04</v>
      </c>
      <c r="EL6" s="35">
        <f t="shared" si="14"/>
        <v>7.0000000000000007E-2</v>
      </c>
      <c r="EM6" s="35">
        <f t="shared" si="14"/>
        <v>0.02</v>
      </c>
      <c r="EN6" s="35">
        <f t="shared" si="14"/>
        <v>2.0499999999999998</v>
      </c>
      <c r="EO6" s="34" t="str">
        <f>IF(EO7="","",IF(EO7="-","【-】","【"&amp;SUBSTITUTE(TEXT(EO7,"#,##0.00"),"-","△")&amp;"】"))</f>
        <v>【1.58】</v>
      </c>
    </row>
    <row r="7" spans="1:145" s="36" customFormat="1" x14ac:dyDescent="0.15">
      <c r="A7" s="28"/>
      <c r="B7" s="37">
        <v>2016</v>
      </c>
      <c r="C7" s="37">
        <v>74225</v>
      </c>
      <c r="D7" s="37">
        <v>47</v>
      </c>
      <c r="E7" s="37">
        <v>17</v>
      </c>
      <c r="F7" s="37">
        <v>5</v>
      </c>
      <c r="G7" s="37">
        <v>0</v>
      </c>
      <c r="H7" s="37" t="s">
        <v>110</v>
      </c>
      <c r="I7" s="37" t="s">
        <v>111</v>
      </c>
      <c r="J7" s="37" t="s">
        <v>112</v>
      </c>
      <c r="K7" s="37" t="s">
        <v>113</v>
      </c>
      <c r="L7" s="37" t="s">
        <v>114</v>
      </c>
      <c r="M7" s="37"/>
      <c r="N7" s="38" t="s">
        <v>115</v>
      </c>
      <c r="O7" s="38" t="s">
        <v>116</v>
      </c>
      <c r="P7" s="38">
        <v>39.659999999999997</v>
      </c>
      <c r="Q7" s="38">
        <v>98.04</v>
      </c>
      <c r="R7" s="38">
        <v>3888</v>
      </c>
      <c r="S7" s="38">
        <v>3351</v>
      </c>
      <c r="T7" s="38">
        <v>16.37</v>
      </c>
      <c r="U7" s="38">
        <v>204.7</v>
      </c>
      <c r="V7" s="38">
        <v>1329</v>
      </c>
      <c r="W7" s="38">
        <v>0.67</v>
      </c>
      <c r="X7" s="38">
        <v>1983.58</v>
      </c>
      <c r="Y7" s="38">
        <v>51.16</v>
      </c>
      <c r="Z7" s="38">
        <v>46.12</v>
      </c>
      <c r="AA7" s="38">
        <v>52.61</v>
      </c>
      <c r="AB7" s="38">
        <v>45.9</v>
      </c>
      <c r="AC7" s="38">
        <v>48.54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1659.49</v>
      </c>
      <c r="BG7" s="38">
        <v>1567.6</v>
      </c>
      <c r="BH7" s="38">
        <v>1440.65</v>
      </c>
      <c r="BI7" s="38">
        <v>2405.7800000000002</v>
      </c>
      <c r="BJ7" s="38">
        <v>884.46</v>
      </c>
      <c r="BK7" s="38">
        <v>1144.05</v>
      </c>
      <c r="BL7" s="38">
        <v>1117.1099999999999</v>
      </c>
      <c r="BM7" s="38">
        <v>1161.05</v>
      </c>
      <c r="BN7" s="38">
        <v>979.89</v>
      </c>
      <c r="BO7" s="38">
        <v>974.93</v>
      </c>
      <c r="BP7" s="38">
        <v>914.53</v>
      </c>
      <c r="BQ7" s="38">
        <v>53.33</v>
      </c>
      <c r="BR7" s="38">
        <v>52.4</v>
      </c>
      <c r="BS7" s="38">
        <v>49.52</v>
      </c>
      <c r="BT7" s="38">
        <v>56.55</v>
      </c>
      <c r="BU7" s="38">
        <v>51.27</v>
      </c>
      <c r="BV7" s="38">
        <v>42.48</v>
      </c>
      <c r="BW7" s="38">
        <v>41.04</v>
      </c>
      <c r="BX7" s="38">
        <v>41.08</v>
      </c>
      <c r="BY7" s="38">
        <v>41.34</v>
      </c>
      <c r="BZ7" s="38">
        <v>55.32</v>
      </c>
      <c r="CA7" s="38">
        <v>55.73</v>
      </c>
      <c r="CB7" s="38">
        <v>377.87</v>
      </c>
      <c r="CC7" s="38">
        <v>390.28</v>
      </c>
      <c r="CD7" s="38">
        <v>424.45</v>
      </c>
      <c r="CE7" s="38">
        <v>375.75</v>
      </c>
      <c r="CF7" s="38">
        <v>410.76</v>
      </c>
      <c r="CG7" s="38">
        <v>343.8</v>
      </c>
      <c r="CH7" s="38">
        <v>357.08</v>
      </c>
      <c r="CI7" s="38">
        <v>378.08</v>
      </c>
      <c r="CJ7" s="38">
        <v>357.49</v>
      </c>
      <c r="CK7" s="38">
        <v>283.17</v>
      </c>
      <c r="CL7" s="38">
        <v>276.77999999999997</v>
      </c>
      <c r="CM7" s="38">
        <v>46.19</v>
      </c>
      <c r="CN7" s="38">
        <v>50.45</v>
      </c>
      <c r="CO7" s="38">
        <v>50</v>
      </c>
      <c r="CP7" s="38">
        <v>47.53</v>
      </c>
      <c r="CQ7" s="38">
        <v>46.86</v>
      </c>
      <c r="CR7" s="38">
        <v>46.06</v>
      </c>
      <c r="CS7" s="38">
        <v>45.95</v>
      </c>
      <c r="CT7" s="38">
        <v>44.69</v>
      </c>
      <c r="CU7" s="38">
        <v>44.69</v>
      </c>
      <c r="CV7" s="38">
        <v>60.65</v>
      </c>
      <c r="CW7" s="38">
        <v>59.15</v>
      </c>
      <c r="CX7" s="38">
        <v>63.88</v>
      </c>
      <c r="CY7" s="38">
        <v>64.78</v>
      </c>
      <c r="CZ7" s="38">
        <v>64.87</v>
      </c>
      <c r="DA7" s="38">
        <v>66.09</v>
      </c>
      <c r="DB7" s="38">
        <v>74.87</v>
      </c>
      <c r="DC7" s="38">
        <v>72.989999999999995</v>
      </c>
      <c r="DD7" s="38">
        <v>71.97</v>
      </c>
      <c r="DE7" s="38">
        <v>70.59</v>
      </c>
      <c r="DF7" s="38">
        <v>69.67</v>
      </c>
      <c r="DG7" s="38">
        <v>84.58</v>
      </c>
      <c r="DH7" s="38">
        <v>85.01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0.06</v>
      </c>
      <c r="EK7" s="38">
        <v>0.04</v>
      </c>
      <c r="EL7" s="38">
        <v>7.0000000000000007E-2</v>
      </c>
      <c r="EM7" s="38">
        <v>0.02</v>
      </c>
      <c r="EN7" s="38">
        <v>2.0499999999999998</v>
      </c>
      <c r="EO7" s="38">
        <v>1.58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117</v>
      </c>
      <c r="C9" s="40" t="s">
        <v>118</v>
      </c>
      <c r="D9" s="40" t="s">
        <v>119</v>
      </c>
      <c r="E9" s="40" t="s">
        <v>120</v>
      </c>
      <c r="F9" s="40" t="s">
        <v>121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60</v>
      </c>
      <c r="B10" s="41">
        <f>DATEVALUE($B$6-4&amp;"年1月1日")</f>
        <v>40909</v>
      </c>
      <c r="C10" s="41">
        <f>DATEVALUE($B$6-3&amp;"年1月1日")</f>
        <v>41275</v>
      </c>
      <c r="D10" s="41">
        <f>DATEVALUE($B$6-2&amp;"年1月1日")</f>
        <v>41640</v>
      </c>
      <c r="E10" s="41">
        <f>DATEVALUE($B$6-1&amp;"年1月1日")</f>
        <v>42005</v>
      </c>
      <c r="F10" s="41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2017-12-25T02:25:47Z</dcterms:created>
  <dcterms:modified xsi:type="dcterms:W3CDTF">2018-02-26T05:06:23Z</dcterms:modified>
  <cp:category/>
</cp:coreProperties>
</file>