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10" yWindow="150" windowWidth="17535" windowHeight="1111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W8" i="4"/>
  <c r="P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<sst xmlns="http://schemas.openxmlformats.org/spreadsheetml/2006/main" count="240" uniqueCount="125">
  <si>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</si>
  <si>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</si>
  <si>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</si>
  <si>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</si>
  <si>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</si>
  <si>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</si>
  <si>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</si>
  <si>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</si>
  <si>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</si>
  <si>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</si>
  <si>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</si>
  <si>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</si>
  <si>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</si>
  <si>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</si>
  <si>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</si>
  <si>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</si>
  <si>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</si>
  <si>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</si>
  <si>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</si>
  <si>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</si>
  <si>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</si>
  <si>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</si>
  <si>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</si>
  <si>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</si>
  <si>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</si>
  <si>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</si>
  <si>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</si>
  <si>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</si>
  <si>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</si>
  <si>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</si>
  <si>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</si>
  <si>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</si>
  <si>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</si>
  <si>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</si>
  <si>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</si>
  <si>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</si>
  <si>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</si>
  <si>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</si>
  <si>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</si>
  <si>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</si>
  <si>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</si>
  <si>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</si>
  <si>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</si>
  <si>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</si>
  <si>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</si>
  <si>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</si>
  <si>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</si>
  <si>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</si>
  <si>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</si>
  <si>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</si>
  <si>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</si>
  <si>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</si>
  <si>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</si>
  <si>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</si>
  <si>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</si>
  <si>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</si>
  <si>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</si>
  <si>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</si>
  <si>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</si>
  <si>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</si>
  <si>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</si>
  <si>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</si>
  <si>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</si>
  <si>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</si>
  <si>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</si>
  <si>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</si>
  <si>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</si>
  <si>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</si>
  <si>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</si>
  <si>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</si>
  <si>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</si>
  <si>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</si>
  <si>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</si>
  <si>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</si>
  <si>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</si>
  <si>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</si>
  <si>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</si>
  <si>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</si>
  <si>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</si>
  <si>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</si>
  <si>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</si>
  <si>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</si>
  <si>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</si>
  <si>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</si>
  <si>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</si>
  <si>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</si>
  <si>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</si>
  <si>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</si>
  <si>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</si>
  <si>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</si>
  <si>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</si>
  <si>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</si>
  <si>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</si>
  <si>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</si>
  <si>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</si>
  <si>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</si>
  <si>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</si>
  <si>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</si>
  <si>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</si>
  <si>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</si>
  <si>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</si>
  <si>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</si>
  <si>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</si>
  <si>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</si>
  <si>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</si>
  <si>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</si>
  <si>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</si>
  <si>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</si>
  <si>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</si>
  <si>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猪苗代町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</si>
  <si>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</si>
  <si>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</si>
  <si>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</si>
  <si>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</si>
  <si>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</si>
  <si>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</si>
  <si>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</si>
  <si>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</si>
  <si>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</si>
  <si>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</si>
  <si>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</si>
  <si>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平成4年に供用開始されたことから、現在管渠の耐用年数に達しておらず当面更新する計画はない。</t>
    <phoneticPr fontId="4"/>
  </si>
  <si>
    <t>　平成16年度の計画区域拡大に係る建設改良費の増大に伴い経営が圧迫され、普及率の増加により水洗化率も足踏み状態となってしまった。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</si>
  <si>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　収益的収支比率は悪化する傾向にあり、継続して赤字解消に向けた経営改善が必要である。
　企業債残高対事業規模比率は全国平均及び類似団体平均値を上回っているが、平成27年度に管渠整備事業が概成済みとなり地方債の残高はピークを過ぎていることから、今後も減少していくものと思われたが、観光客やスキー客等の減少により、旅館等の下水道使用料金収入の減少により比率が増加に転じた。
　経費回収率は全国平均及び類似団体平均値を下回っており、適正な使用料収入の確保と汚水処理費の削減が引続き必要である。
　汚水処理原価は全国平均及び類似団体平均値を上回っている。近年上昇傾向から僅かだが下降傾向に転じてきているが、料金収入の減収により増加に転じた。引続き維持管理費の削減、接続率の向上が必要である。
　施設利用率は全国平均及び類似団体平均値を下回っている状況にあるが、当町は県内でも有数の観光地であることから下水道計画人口に相当の観光人口を見込んでおり、観光シーズンに合わせた施設規模とせざるを得ないため、やむを得ないものと思われる。
　水洗化率は全国平均及び類似団体平均値を下回っているが、平成16年度に計画区域の拡大を行い処理区域内人口が増加したため伸び悩んでいたものであり、今後は上昇が見込まれる。</t>
    <rPh sb="133" eb="134">
      <t>オモ</t>
    </rPh>
    <rPh sb="139" eb="142">
      <t>カンコウキャク</t>
    </rPh>
    <rPh sb="146" eb="147">
      <t>キャク</t>
    </rPh>
    <rPh sb="147" eb="148">
      <t>ナド</t>
    </rPh>
    <rPh sb="149" eb="151">
      <t>ゲンショウ</t>
    </rPh>
    <rPh sb="155" eb="158">
      <t>リョカントウ</t>
    </rPh>
    <rPh sb="159" eb="162">
      <t>ゲスイドウ</t>
    </rPh>
    <rPh sb="162" eb="164">
      <t>シヨウ</t>
    </rPh>
    <rPh sb="164" eb="166">
      <t>リョウキン</t>
    </rPh>
    <rPh sb="166" eb="168">
      <t>シュウニュウ</t>
    </rPh>
    <rPh sb="169" eb="171">
      <t>ゲンショウ</t>
    </rPh>
    <rPh sb="174" eb="176">
      <t>ヒリツ</t>
    </rPh>
    <rPh sb="177" eb="179">
      <t>ゾウカ</t>
    </rPh>
    <rPh sb="180" eb="181">
      <t>テン</t>
    </rPh>
    <rPh sb="299" eb="301">
      <t>リョウキン</t>
    </rPh>
    <rPh sb="301" eb="303">
      <t>シュウニュウ</t>
    </rPh>
    <rPh sb="304" eb="306">
      <t>ゲンシュウ</t>
    </rPh>
    <rPh sb="309" eb="311">
      <t>ゾウカ</t>
    </rPh>
    <rPh sb="312" eb="313">
      <t>テン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</si>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</sst>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71072"/>
        <c:axId val="492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49171072"/>
        <c:axId val="49214592"/>
      </c:lineChart>
      <c:dateAx>
        <c:axId val="49171072"/>
        <c:scaling>
          <c:orientation val="minMax"/>
        </c:scaling>
        <c:delete val="1"/>
        <c:axPos val="b"/>
        <c:numFmt formatCode="ge" sourceLinked="1"/>
        <c:majorTickMark val="none"/>
        <c:minorTickMark val="none"/>
        <c:tickLblPos val="none"/>
        <c:crossAx val="49214592"/>
        <c:crosses val="autoZero"/>
        <c:auto val="1"/>
        <c:lblOffset val="100"/>
        <c:baseTimeUnit val="years"/>
      </c:dateAx>
      <c:valAx>
        <c:axId val="492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20.440000000000001</c:v>
                </c:pt>
                <c:pt idx="1">
                  <c:v>22.25</c:v>
                </c:pt>
                <c:pt idx="2">
                  <c:v>23.63</c:v>
                </c:pt>
                <c:pt idx="3">
                  <c:v>22.56</c:v>
                </c:pt>
                <c:pt idx="4">
                  <c:v>19.88</c:v>
                </c:pt>
              </c:numCache>
            </c:numRef>
          </c:val>
        </c:ser>
        <c:dLbls>
          <c:showLegendKey val="0"/>
          <c:showVal val="0"/>
          <c:showCatName val="0"/>
          <c:showSerName val="0"/>
          <c:showPercent val="0"/>
          <c:showBubbleSize val="0"/>
        </c:dLbls>
        <c:gapWidth val="150"/>
        <c:axId val="39166720"/>
        <c:axId val="391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39166720"/>
        <c:axId val="39168640"/>
      </c:lineChart>
      <c:dateAx>
        <c:axId val="39166720"/>
        <c:scaling>
          <c:orientation val="minMax"/>
        </c:scaling>
        <c:delete val="1"/>
        <c:axPos val="b"/>
        <c:numFmt formatCode="ge" sourceLinked="1"/>
        <c:majorTickMark val="none"/>
        <c:minorTickMark val="none"/>
        <c:tickLblPos val="none"/>
        <c:crossAx val="39168640"/>
        <c:crosses val="autoZero"/>
        <c:auto val="1"/>
        <c:lblOffset val="100"/>
        <c:baseTimeUnit val="years"/>
      </c:dateAx>
      <c:valAx>
        <c:axId val="39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53.23</c:v>
                </c:pt>
                <c:pt idx="1">
                  <c:v>47.89</c:v>
                </c:pt>
                <c:pt idx="2">
                  <c:v>46.49</c:v>
                </c:pt>
                <c:pt idx="3">
                  <c:v>48.19</c:v>
                </c:pt>
                <c:pt idx="4">
                  <c:v>51.03</c:v>
                </c:pt>
              </c:numCache>
            </c:numRef>
          </c:val>
        </c:ser>
        <c:dLbls>
          <c:showLegendKey val="0"/>
          <c:showVal val="0"/>
          <c:showCatName val="0"/>
          <c:showSerName val="0"/>
          <c:showPercent val="0"/>
          <c:showBubbleSize val="0"/>
        </c:dLbls>
        <c:gapWidth val="150"/>
        <c:axId val="49156480"/>
        <c:axId val="4915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49156480"/>
        <c:axId val="49158400"/>
      </c:lineChart>
      <c:dateAx>
        <c:axId val="49156480"/>
        <c:scaling>
          <c:orientation val="minMax"/>
        </c:scaling>
        <c:delete val="1"/>
        <c:axPos val="b"/>
        <c:numFmt formatCode="ge" sourceLinked="1"/>
        <c:majorTickMark val="none"/>
        <c:minorTickMark val="none"/>
        <c:tickLblPos val="none"/>
        <c:crossAx val="49158400"/>
        <c:crosses val="autoZero"/>
        <c:auto val="1"/>
        <c:lblOffset val="100"/>
        <c:baseTimeUnit val="years"/>
      </c:dateAx>
      <c:valAx>
        <c:axId val="491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50.57</c:v>
                </c:pt>
                <c:pt idx="1">
                  <c:v>34.700000000000003</c:v>
                </c:pt>
                <c:pt idx="2">
                  <c:v>44.43</c:v>
                </c:pt>
                <c:pt idx="3">
                  <c:v>40.380000000000003</c:v>
                </c:pt>
                <c:pt idx="4">
                  <c:v>39.71</c:v>
                </c:pt>
              </c:numCache>
            </c:numRef>
          </c:val>
        </c:ser>
        <c:dLbls>
          <c:showLegendKey val="0"/>
          <c:showVal val="0"/>
          <c:showCatName val="0"/>
          <c:showSerName val="0"/>
          <c:showPercent val="0"/>
          <c:showBubbleSize val="0"/>
        </c:dLbls>
        <c:gapWidth val="150"/>
        <c:axId val="49252224"/>
        <c:axId val="492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52224"/>
        <c:axId val="49263360"/>
      </c:lineChart>
      <c:dateAx>
        <c:axId val="49252224"/>
        <c:scaling>
          <c:orientation val="minMax"/>
        </c:scaling>
        <c:delete val="1"/>
        <c:axPos val="b"/>
        <c:numFmt formatCode="ge" sourceLinked="1"/>
        <c:majorTickMark val="none"/>
        <c:minorTickMark val="none"/>
        <c:tickLblPos val="none"/>
        <c:crossAx val="49263360"/>
        <c:crosses val="autoZero"/>
        <c:auto val="1"/>
        <c:lblOffset val="100"/>
        <c:baseTimeUnit val="years"/>
      </c:dateAx>
      <c:valAx>
        <c:axId val="492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6576"/>
        <c:axId val="721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6576"/>
        <c:axId val="72139904"/>
      </c:lineChart>
      <c:dateAx>
        <c:axId val="72136576"/>
        <c:scaling>
          <c:orientation val="minMax"/>
        </c:scaling>
        <c:delete val="1"/>
        <c:axPos val="b"/>
        <c:numFmt formatCode="ge" sourceLinked="1"/>
        <c:majorTickMark val="none"/>
        <c:minorTickMark val="none"/>
        <c:tickLblPos val="none"/>
        <c:crossAx val="72139904"/>
        <c:crosses val="autoZero"/>
        <c:auto val="1"/>
        <c:lblOffset val="100"/>
        <c:baseTimeUnit val="years"/>
      </c:dateAx>
      <c:valAx>
        <c:axId val="721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6400"/>
        <c:axId val="7221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6400"/>
        <c:axId val="72214400"/>
      </c:lineChart>
      <c:dateAx>
        <c:axId val="72166400"/>
        <c:scaling>
          <c:orientation val="minMax"/>
        </c:scaling>
        <c:delete val="1"/>
        <c:axPos val="b"/>
        <c:numFmt formatCode="ge" sourceLinked="1"/>
        <c:majorTickMark val="none"/>
        <c:minorTickMark val="none"/>
        <c:tickLblPos val="none"/>
        <c:crossAx val="72214400"/>
        <c:crosses val="autoZero"/>
        <c:auto val="1"/>
        <c:lblOffset val="100"/>
        <c:baseTimeUnit val="years"/>
      </c:dateAx>
      <c:valAx>
        <c:axId val="722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4816"/>
        <c:axId val="939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4816"/>
        <c:axId val="93957120"/>
      </c:lineChart>
      <c:dateAx>
        <c:axId val="93954816"/>
        <c:scaling>
          <c:orientation val="minMax"/>
        </c:scaling>
        <c:delete val="1"/>
        <c:axPos val="b"/>
        <c:numFmt formatCode="ge" sourceLinked="1"/>
        <c:majorTickMark val="none"/>
        <c:minorTickMark val="none"/>
        <c:tickLblPos val="none"/>
        <c:crossAx val="93957120"/>
        <c:crosses val="autoZero"/>
        <c:auto val="1"/>
        <c:lblOffset val="100"/>
        <c:baseTimeUnit val="years"/>
      </c:dateAx>
      <c:valAx>
        <c:axId val="939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795904"/>
        <c:axId val="14079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795904"/>
        <c:axId val="140797824"/>
      </c:lineChart>
      <c:dateAx>
        <c:axId val="140795904"/>
        <c:scaling>
          <c:orientation val="minMax"/>
        </c:scaling>
        <c:delete val="1"/>
        <c:axPos val="b"/>
        <c:numFmt formatCode="ge" sourceLinked="1"/>
        <c:majorTickMark val="none"/>
        <c:minorTickMark val="none"/>
        <c:tickLblPos val="none"/>
        <c:crossAx val="140797824"/>
        <c:crosses val="autoZero"/>
        <c:auto val="1"/>
        <c:lblOffset val="100"/>
        <c:baseTimeUnit val="years"/>
      </c:dateAx>
      <c:valAx>
        <c:axId val="1407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2907.21</c:v>
                </c:pt>
                <c:pt idx="1">
                  <c:v>3255.88</c:v>
                </c:pt>
                <c:pt idx="2">
                  <c:v>3828.36</c:v>
                </c:pt>
                <c:pt idx="3">
                  <c:v>3570.3</c:v>
                </c:pt>
                <c:pt idx="4">
                  <c:v>4354.58</c:v>
                </c:pt>
              </c:numCache>
            </c:numRef>
          </c:val>
        </c:ser>
        <c:dLbls>
          <c:showLegendKey val="0"/>
          <c:showVal val="0"/>
          <c:showCatName val="0"/>
          <c:showSerName val="0"/>
          <c:showPercent val="0"/>
          <c:showBubbleSize val="0"/>
        </c:dLbls>
        <c:gapWidth val="150"/>
        <c:axId val="144332288"/>
        <c:axId val="14433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44332288"/>
        <c:axId val="144334208"/>
      </c:lineChart>
      <c:dateAx>
        <c:axId val="144332288"/>
        <c:scaling>
          <c:orientation val="minMax"/>
        </c:scaling>
        <c:delete val="1"/>
        <c:axPos val="b"/>
        <c:numFmt formatCode="ge" sourceLinked="1"/>
        <c:majorTickMark val="none"/>
        <c:minorTickMark val="none"/>
        <c:tickLblPos val="none"/>
        <c:crossAx val="144334208"/>
        <c:crosses val="autoZero"/>
        <c:auto val="1"/>
        <c:lblOffset val="100"/>
        <c:baseTimeUnit val="years"/>
      </c:dateAx>
      <c:valAx>
        <c:axId val="1443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39.950000000000003</c:v>
                </c:pt>
                <c:pt idx="1">
                  <c:v>32.72</c:v>
                </c:pt>
                <c:pt idx="2">
                  <c:v>33.89</c:v>
                </c:pt>
                <c:pt idx="3">
                  <c:v>38.020000000000003</c:v>
                </c:pt>
                <c:pt idx="4">
                  <c:v>29.75</c:v>
                </c:pt>
              </c:numCache>
            </c:numRef>
          </c:val>
        </c:ser>
        <c:dLbls>
          <c:showLegendKey val="0"/>
          <c:showVal val="0"/>
          <c:showCatName val="0"/>
          <c:showSerName val="0"/>
          <c:showPercent val="0"/>
          <c:showBubbleSize val="0"/>
        </c:dLbls>
        <c:gapWidth val="150"/>
        <c:axId val="145650816"/>
        <c:axId val="1456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45650816"/>
        <c:axId val="145652736"/>
      </c:lineChart>
      <c:dateAx>
        <c:axId val="145650816"/>
        <c:scaling>
          <c:orientation val="minMax"/>
        </c:scaling>
        <c:delete val="1"/>
        <c:axPos val="b"/>
        <c:numFmt formatCode="ge" sourceLinked="1"/>
        <c:majorTickMark val="none"/>
        <c:minorTickMark val="none"/>
        <c:tickLblPos val="none"/>
        <c:crossAx val="145652736"/>
        <c:crosses val="autoZero"/>
        <c:auto val="1"/>
        <c:lblOffset val="100"/>
        <c:baseTimeUnit val="years"/>
      </c:dateAx>
      <c:valAx>
        <c:axId val="1456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455.63</c:v>
                </c:pt>
                <c:pt idx="1">
                  <c:v>527.53</c:v>
                </c:pt>
                <c:pt idx="2">
                  <c:v>520.34</c:v>
                </c:pt>
                <c:pt idx="3">
                  <c:v>468.47</c:v>
                </c:pt>
                <c:pt idx="4">
                  <c:v>577.55999999999995</c:v>
                </c:pt>
              </c:numCache>
            </c:numRef>
          </c:val>
        </c:ser>
        <c:dLbls>
          <c:showLegendKey val="0"/>
          <c:showVal val="0"/>
          <c:showCatName val="0"/>
          <c:showSerName val="0"/>
          <c:showPercent val="0"/>
          <c:showBubbleSize val="0"/>
        </c:dLbls>
        <c:gapWidth val="150"/>
        <c:axId val="39146624"/>
        <c:axId val="3914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39146624"/>
        <c:axId val="39148544"/>
      </c:lineChart>
      <c:dateAx>
        <c:axId val="39146624"/>
        <c:scaling>
          <c:orientation val="minMax"/>
        </c:scaling>
        <c:delete val="1"/>
        <c:axPos val="b"/>
        <c:numFmt formatCode="ge" sourceLinked="1"/>
        <c:majorTickMark val="none"/>
        <c:minorTickMark val="none"/>
        <c:tickLblPos val="none"/>
        <c:crossAx val="39148544"/>
        <c:crosses val="autoZero"/>
        <c:auto val="1"/>
        <c:lblOffset val="100"/>
        <c:baseTimeUnit val="years"/>
      </c:dateAx>
      <c:valAx>
        <c:axId val="391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猪苗代町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14895</v>
      </c>
      <c r="AM8" s="50"/>
      <c r="AN8" s="50"/>
      <c r="AO8" s="50"/>
      <c r="AP8" s="50"/>
      <c r="AQ8" s="50"/>
      <c r="AR8" s="50"/>
      <c r="AS8" s="50"/>
      <c r="AT8" s="45">
        <f>データ!T6</f>
        <v>394.85</v>
      </c>
      <c r="AU8" s="45"/>
      <c r="AV8" s="45"/>
      <c r="AW8" s="45"/>
      <c r="AX8" s="45"/>
      <c r="AY8" s="45"/>
      <c r="AZ8" s="45"/>
      <c r="BA8" s="45"/>
      <c r="BB8" s="45">
        <f>データ!U6</f>
        <v>37.72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6.6</v>
      </c>
      <c r="Q10" s="45"/>
      <c r="R10" s="45"/>
      <c r="S10" s="45"/>
      <c r="T10" s="45"/>
      <c r="U10" s="45"/>
      <c r="V10" s="45"/>
      <c r="W10" s="45">
        <f>データ!Q6</f>
        <v>84.7</v>
      </c>
      <c r="X10" s="45"/>
      <c r="Y10" s="45"/>
      <c r="Z10" s="45"/>
      <c r="AA10" s="45"/>
      <c r="AB10" s="45"/>
      <c r="AC10" s="45"/>
      <c r="AD10" s="50">
        <f>データ!R6</f>
        <v>3002</v>
      </c>
      <c r="AE10" s="50"/>
      <c r="AF10" s="50"/>
      <c r="AG10" s="50"/>
      <c r="AH10" s="50"/>
      <c r="AI10" s="50"/>
      <c r="AJ10" s="50"/>
      <c r="AK10" s="2"/>
      <c r="AL10" s="50">
        <f>データ!V6</f>
        <v>974</v>
      </c>
      <c r="AM10" s="50"/>
      <c r="AN10" s="50"/>
      <c r="AO10" s="50"/>
      <c r="AP10" s="50"/>
      <c r="AQ10" s="50"/>
      <c r="AR10" s="50"/>
      <c r="AS10" s="50"/>
      <c r="AT10" s="45">
        <f>データ!W6</f>
        <v>0.72</v>
      </c>
      <c r="AU10" s="45"/>
      <c r="AV10" s="45"/>
      <c r="AW10" s="45"/>
      <c r="AX10" s="45"/>
      <c r="AY10" s="45"/>
      <c r="AZ10" s="45"/>
      <c r="BA10" s="45"/>
      <c r="BB10" s="45">
        <f>データ!X6</f>
        <v>1352.78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74080</v>
      </c>
      <c r="D6" s="33">
        <f t="shared" si="3"/>
        <v>47</v>
      </c>
      <c r="E6" s="33">
        <f t="shared" si="3"/>
        <v>17</v>
      </c>
      <c r="F6" s="33">
        <f t="shared" si="3"/>
        <v>4</v>
      </c>
      <c r="G6" s="33">
        <f t="shared" si="3"/>
        <v>0</v>
      </c>
      <c r="H6" s="33" t="str">
        <f t="shared" si="3"/>
        <v>福島県　猪苗代町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6.6</v>
      </c>
      <c r="Q6" s="34">
        <f t="shared" si="3"/>
        <v>84.7</v>
      </c>
      <c r="R6" s="34">
        <f t="shared" si="3"/>
        <v>3002</v>
      </c>
      <c r="S6" s="34">
        <f t="shared" si="3"/>
        <v>14895</v>
      </c>
      <c r="T6" s="34">
        <f t="shared" si="3"/>
        <v>394.85</v>
      </c>
      <c r="U6" s="34">
        <f t="shared" si="3"/>
        <v>37.72</v>
      </c>
      <c r="V6" s="34">
        <f t="shared" si="3"/>
        <v>974</v>
      </c>
      <c r="W6" s="34">
        <f t="shared" si="3"/>
        <v>0.72</v>
      </c>
      <c r="X6" s="34">
        <f t="shared" si="3"/>
        <v>1352.78</v>
      </c>
      <c r="Y6" s="35">
        <f>IF(Y7="",NA(),Y7)</f>
        <v>50.57</v>
      </c>
      <c r="Z6" s="35">
        <f t="shared" ref="Z6:AH6" si="4">IF(Z7="",NA(),Z7)</f>
        <v>34.700000000000003</v>
      </c>
      <c r="AA6" s="35">
        <f t="shared" si="4"/>
        <v>44.43</v>
      </c>
      <c r="AB6" s="35">
        <f t="shared" si="4"/>
        <v>40.380000000000003</v>
      </c>
      <c r="AC6" s="35">
        <f t="shared" si="4"/>
        <v>39.71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2907.21</v>
      </c>
      <c r="BG6" s="35">
        <f t="shared" ref="BG6:BO6" si="7">IF(BG7="",NA(),BG7)</f>
        <v>3255.88</v>
      </c>
      <c r="BH6" s="35">
        <f t="shared" si="7"/>
        <v>3828.36</v>
      </c>
      <c r="BI6" s="35">
        <f t="shared" si="7"/>
        <v>3570.3</v>
      </c>
      <c r="BJ6" s="35">
        <f t="shared" si="7"/>
        <v>4354.58</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39.950000000000003</v>
      </c>
      <c r="BR6" s="35">
        <f t="shared" ref="BR6:BZ6" si="8">IF(BR7="",NA(),BR7)</f>
        <v>32.72</v>
      </c>
      <c r="BS6" s="35">
        <f t="shared" si="8"/>
        <v>33.89</v>
      </c>
      <c r="BT6" s="35">
        <f t="shared" si="8"/>
        <v>38.020000000000003</v>
      </c>
      <c r="BU6" s="35">
        <f t="shared" si="8"/>
        <v>29.75</v>
      </c>
      <c r="BV6" s="35">
        <f t="shared" si="8"/>
        <v>62.83</v>
      </c>
      <c r="BW6" s="35">
        <f t="shared" si="8"/>
        <v>64.63</v>
      </c>
      <c r="BX6" s="35">
        <f t="shared" si="8"/>
        <v>66.56</v>
      </c>
      <c r="BY6" s="35">
        <f t="shared" si="8"/>
        <v>66.22</v>
      </c>
      <c r="BZ6" s="35">
        <f t="shared" si="8"/>
        <v>69.87</v>
      </c>
      <c r="CA6" s="34" t="str">
        <f>IF(CA7="","",IF(CA7="-","【-】","【"&amp;SUBSTITUTE(TEXT(CA7,"#,##0.00"),"-","△")&amp;"】"))</f>
        <v>【69.80】</v>
      </c>
      <c r="CB6" s="35">
        <f>IF(CB7="",NA(),CB7)</f>
        <v>455.63</v>
      </c>
      <c r="CC6" s="35">
        <f t="shared" ref="CC6:CK6" si="9">IF(CC7="",NA(),CC7)</f>
        <v>527.53</v>
      </c>
      <c r="CD6" s="35">
        <f t="shared" si="9"/>
        <v>520.34</v>
      </c>
      <c r="CE6" s="35">
        <f t="shared" si="9"/>
        <v>468.47</v>
      </c>
      <c r="CF6" s="35">
        <f t="shared" si="9"/>
        <v>577.55999999999995</v>
      </c>
      <c r="CG6" s="35">
        <f t="shared" si="9"/>
        <v>250.43</v>
      </c>
      <c r="CH6" s="35">
        <f t="shared" si="9"/>
        <v>245.75</v>
      </c>
      <c r="CI6" s="35">
        <f t="shared" si="9"/>
        <v>244.29</v>
      </c>
      <c r="CJ6" s="35">
        <f t="shared" si="9"/>
        <v>246.72</v>
      </c>
      <c r="CK6" s="35">
        <f t="shared" si="9"/>
        <v>234.96</v>
      </c>
      <c r="CL6" s="34" t="str">
        <f>IF(CL7="","",IF(CL7="-","【-】","【"&amp;SUBSTITUTE(TEXT(CL7,"#,##0.00"),"-","△")&amp;"】"))</f>
        <v>【232.54】</v>
      </c>
      <c r="CM6" s="35">
        <f>IF(CM7="",NA(),CM7)</f>
        <v>20.440000000000001</v>
      </c>
      <c r="CN6" s="35">
        <f t="shared" ref="CN6:CV6" si="10">IF(CN7="",NA(),CN7)</f>
        <v>22.25</v>
      </c>
      <c r="CO6" s="35">
        <f t="shared" si="10"/>
        <v>23.63</v>
      </c>
      <c r="CP6" s="35">
        <f t="shared" si="10"/>
        <v>22.56</v>
      </c>
      <c r="CQ6" s="35">
        <f t="shared" si="10"/>
        <v>19.88</v>
      </c>
      <c r="CR6" s="35">
        <f t="shared" si="10"/>
        <v>42.31</v>
      </c>
      <c r="CS6" s="35">
        <f t="shared" si="10"/>
        <v>43.65</v>
      </c>
      <c r="CT6" s="35">
        <f t="shared" si="10"/>
        <v>43.58</v>
      </c>
      <c r="CU6" s="35">
        <f t="shared" si="10"/>
        <v>41.35</v>
      </c>
      <c r="CV6" s="35">
        <f t="shared" si="10"/>
        <v>42.9</v>
      </c>
      <c r="CW6" s="34" t="str">
        <f>IF(CW7="","",IF(CW7="-","【-】","【"&amp;SUBSTITUTE(TEXT(CW7,"#,##0.00"),"-","△")&amp;"】"))</f>
        <v>【42.17】</v>
      </c>
      <c r="CX6" s="35">
        <f>IF(CX7="",NA(),CX7)</f>
        <v>53.23</v>
      </c>
      <c r="CY6" s="35">
        <f t="shared" ref="CY6:DG6" si="11">IF(CY7="",NA(),CY7)</f>
        <v>47.89</v>
      </c>
      <c r="CZ6" s="35">
        <f t="shared" si="11"/>
        <v>46.49</v>
      </c>
      <c r="DA6" s="35">
        <f t="shared" si="11"/>
        <v>48.19</v>
      </c>
      <c r="DB6" s="35">
        <f t="shared" si="11"/>
        <v>51.03</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74080</v>
      </c>
      <c r="D7" s="37">
        <v>47</v>
      </c>
      <c r="E7" s="37">
        <v>17</v>
      </c>
      <c r="F7" s="37">
        <v>4</v>
      </c>
      <c r="G7" s="37">
        <v>0</v>
      </c>
      <c r="H7" s="37" t="s">
        <v>109</v>
      </c>
      <c r="I7" s="37" t="s">
        <v>110</v>
      </c>
      <c r="J7" s="37" t="s">
        <v>111</v>
      </c>
      <c r="K7" s="37" t="s">
        <v>112</v>
      </c>
      <c r="L7" s="37" t="s">
        <v>113</v>
      </c>
      <c r="M7" s="37"/>
      <c r="N7" s="38" t="s">
        <v>114</v>
      </c>
      <c r="O7" s="38" t="s">
        <v>115</v>
      </c>
      <c r="P7" s="38">
        <v>6.6</v>
      </c>
      <c r="Q7" s="38">
        <v>84.7</v>
      </c>
      <c r="R7" s="38">
        <v>3002</v>
      </c>
      <c r="S7" s="38">
        <v>14895</v>
      </c>
      <c r="T7" s="38">
        <v>394.85</v>
      </c>
      <c r="U7" s="38">
        <v>37.72</v>
      </c>
      <c r="V7" s="38">
        <v>974</v>
      </c>
      <c r="W7" s="38">
        <v>0.72</v>
      </c>
      <c r="X7" s="38">
        <v>1352.78</v>
      </c>
      <c r="Y7" s="38">
        <v>50.57</v>
      </c>
      <c r="Z7" s="38">
        <v>34.700000000000003</v>
      </c>
      <c r="AA7" s="38">
        <v>44.43</v>
      </c>
      <c r="AB7" s="38">
        <v>40.380000000000003</v>
      </c>
      <c r="AC7" s="38">
        <v>39.71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2907.21</v>
      </c>
      <c r="BG7" s="38">
        <v>3255.88</v>
      </c>
      <c r="BH7" s="38">
        <v>3828.36</v>
      </c>
      <c r="BI7" s="38">
        <v>3570.3</v>
      </c>
      <c r="BJ7" s="38">
        <v>4354.58</v>
      </c>
      <c r="BK7" s="38">
        <v>1622.51</v>
      </c>
      <c r="BL7" s="38">
        <v>1569.13</v>
      </c>
      <c r="BM7" s="38">
        <v>1436</v>
      </c>
      <c r="BN7" s="38">
        <v>1434.89</v>
      </c>
      <c r="BO7" s="38">
        <v>1298.9100000000001</v>
      </c>
      <c r="BP7" s="38">
        <v>1348.09</v>
      </c>
      <c r="BQ7" s="38">
        <v>39.950000000000003</v>
      </c>
      <c r="BR7" s="38">
        <v>32.72</v>
      </c>
      <c r="BS7" s="38">
        <v>33.89</v>
      </c>
      <c r="BT7" s="38">
        <v>38.020000000000003</v>
      </c>
      <c r="BU7" s="38">
        <v>29.75</v>
      </c>
      <c r="BV7" s="38">
        <v>62.83</v>
      </c>
      <c r="BW7" s="38">
        <v>64.63</v>
      </c>
      <c r="BX7" s="38">
        <v>66.56</v>
      </c>
      <c r="BY7" s="38">
        <v>66.22</v>
      </c>
      <c r="BZ7" s="38">
        <v>69.87</v>
      </c>
      <c r="CA7" s="38">
        <v>69.8</v>
      </c>
      <c r="CB7" s="38">
        <v>455.63</v>
      </c>
      <c r="CC7" s="38">
        <v>527.53</v>
      </c>
      <c r="CD7" s="38">
        <v>520.34</v>
      </c>
      <c r="CE7" s="38">
        <v>468.47</v>
      </c>
      <c r="CF7" s="38">
        <v>577.55999999999995</v>
      </c>
      <c r="CG7" s="38">
        <v>250.43</v>
      </c>
      <c r="CH7" s="38">
        <v>245.75</v>
      </c>
      <c r="CI7" s="38">
        <v>244.29</v>
      </c>
      <c r="CJ7" s="38">
        <v>246.72</v>
      </c>
      <c r="CK7" s="38">
        <v>234.96</v>
      </c>
      <c r="CL7" s="38">
        <v>232.54</v>
      </c>
      <c r="CM7" s="38">
        <v>20.440000000000001</v>
      </c>
      <c r="CN7" s="38">
        <v>22.25</v>
      </c>
      <c r="CO7" s="38">
        <v>23.63</v>
      </c>
      <c r="CP7" s="38">
        <v>22.56</v>
      </c>
      <c r="CQ7" s="38">
        <v>19.88</v>
      </c>
      <c r="CR7" s="38">
        <v>42.31</v>
      </c>
      <c r="CS7" s="38">
        <v>43.65</v>
      </c>
      <c r="CT7" s="38">
        <v>43.58</v>
      </c>
      <c r="CU7" s="38">
        <v>41.35</v>
      </c>
      <c r="CV7" s="38">
        <v>42.9</v>
      </c>
      <c r="CW7" s="38">
        <v>42.17</v>
      </c>
      <c r="CX7" s="38">
        <v>53.23</v>
      </c>
      <c r="CY7" s="38">
        <v>47.89</v>
      </c>
      <c r="CZ7" s="38">
        <v>46.49</v>
      </c>
      <c r="DA7" s="38">
        <v>48.19</v>
      </c>
      <c r="DB7" s="38">
        <v>51.03</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2018-01-26T04:15:47Z</cp:lastPrinted>
  <dcterms:created xsi:type="dcterms:W3CDTF">2017-12-25T02:17:15Z</dcterms:created>
  <dcterms:modified xsi:type="dcterms:W3CDTF">2018-02-26T05:00:42Z</dcterms:modified>
  <cp:category/>
</cp:coreProperties>
</file>