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下水道関係\調査関係\H29\財政\経営比較分析表\"/>
    </mc:Choice>
  </mc:AlternateContent>
  <workbookProtection workbookPassword="B319"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<sst xmlns="http://schemas.openxmlformats.org/spreadsheetml/2006/main" count="240" uniqueCount="125">
  <si>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</si>
  <si>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</si>
  <si>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</si>
  <si>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</si>
  <si>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</si>
  <si>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</si>
  <si>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</si>
  <si>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</si>
  <si>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</si>
  <si>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</si>
  <si>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</si>
  <si>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</si>
  <si>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</si>
  <si>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</si>
  <si>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</si>
  <si>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</si>
  <si>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</si>
  <si>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</si>
  <si>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</si>
  <si>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</si>
  <si>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</si>
  <si>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</si>
  <si>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</si>
  <si>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</si>
  <si>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</si>
  <si>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</si>
  <si>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</si>
  <si>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</si>
  <si>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</si>
  <si>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</si>
  <si>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</si>
  <si>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</si>
  <si>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</si>
  <si>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</si>
  <si>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</si>
  <si>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</si>
  <si>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</si>
  <si>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</si>
  <si>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</si>
  <si>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</si>
  <si>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</si>
  <si>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</si>
  <si>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</si>
  <si>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</si>
  <si>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</si>
  <si>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</si>
  <si>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</si>
  <si>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</si>
  <si>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</si>
  <si>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</si>
  <si>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</si>
  <si>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</si>
  <si>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</si>
  <si>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</si>
  <si>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</si>
  <si>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</si>
  <si>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</si>
  <si>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</si>
  <si>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</si>
  <si>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</si>
  <si>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</si>
  <si>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</si>
  <si>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</si>
  <si>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</si>
  <si>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</si>
  <si>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</si>
  <si>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</si>
  <si>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</si>
  <si>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</si>
  <si>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</si>
  <si>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</si>
  <si>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</si>
  <si>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</si>
  <si>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</si>
  <si>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</si>
  <si>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</si>
  <si>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</si>
  <si>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</si>
  <si>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</si>
  <si>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</si>
  <si>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</si>
  <si>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</si>
  <si>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</si>
  <si>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</si>
  <si>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</si>
  <si>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</si>
  <si>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</si>
  <si>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</si>
  <si>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</si>
  <si>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</si>
  <si>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</si>
  <si>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</si>
  <si>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</si>
  <si>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</si>
  <si>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</si>
  <si>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</si>
  <si>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</si>
  <si>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</si>
  <si>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</si>
  <si>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</si>
  <si>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</si>
  <si>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</si>
  <si>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</si>
  <si>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</si>
  <si>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</si>
  <si>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</si>
  <si>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</si>
  <si>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</si>
  <si>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</si>
  <si>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磐梯町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</si>
  <si>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</si>
  <si>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</si>
  <si>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</si>
  <si>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</si>
  <si>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</si>
  <si>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</si>
  <si>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</si>
  <si>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</si>
  <si>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</si>
  <si>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</si>
  <si>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</si>
  <si>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農業集落排水は、農地や公共用水域の水質保全を図り、農業集落の生活環境を改善し、安全・安心な生活を確保するうえで必要不可欠な基盤施設であるとともに、水環境の保全、水循環と資源の再利用を踏まえた循環型社会に貢献していく役割を担っています。
 また、水循環基本法の素案制定など農業集落排水事業が担う役割がますます多様化していく中で、より一層の効果的で健全なる運営が求められます。
 今後は、水洗化率の向上、維持管理コストの削減及び料金の見直しなどに重点を置き経営基盤の強化を進めいていかなければなりません。</t>
    <rPh sb="1" eb="3">
      <t>ノウギョウ</t>
    </rPh>
    <rPh sb="3" eb="5">
      <t>シュウラク</t>
    </rPh>
    <rPh sb="5" eb="7">
      <t>ハイスイ</t>
    </rPh>
    <rPh sb="9" eb="11">
      <t>ノウチ</t>
    </rPh>
    <rPh sb="12" eb="15">
      <t>コウキョウヨウ</t>
    </rPh>
    <rPh sb="15" eb="17">
      <t>スイイキ</t>
    </rPh>
    <rPh sb="18" eb="20">
      <t>スイシツ</t>
    </rPh>
    <rPh sb="20" eb="22">
      <t>ホゼン</t>
    </rPh>
    <rPh sb="23" eb="24">
      <t>ハカ</t>
    </rPh>
    <rPh sb="26" eb="28">
      <t>ノウギョウ</t>
    </rPh>
    <rPh sb="28" eb="30">
      <t>シュウラク</t>
    </rPh>
    <rPh sb="31" eb="33">
      <t>セイカツ</t>
    </rPh>
    <rPh sb="33" eb="35">
      <t>カンキョウ</t>
    </rPh>
    <rPh sb="36" eb="38">
      <t>カイゼン</t>
    </rPh>
    <rPh sb="40" eb="42">
      <t>アンゼン</t>
    </rPh>
    <rPh sb="43" eb="45">
      <t>アンシン</t>
    </rPh>
    <rPh sb="46" eb="48">
      <t>セイカツ</t>
    </rPh>
    <rPh sb="49" eb="51">
      <t>カクホ</t>
    </rPh>
    <rPh sb="56" eb="58">
      <t>ヒツヨウ</t>
    </rPh>
    <rPh sb="58" eb="61">
      <t>フカケツ</t>
    </rPh>
    <rPh sb="62" eb="64">
      <t>キバン</t>
    </rPh>
    <rPh sb="64" eb="66">
      <t>シセツ</t>
    </rPh>
    <rPh sb="74" eb="75">
      <t>ミズ</t>
    </rPh>
    <rPh sb="75" eb="77">
      <t>カンキョウ</t>
    </rPh>
    <rPh sb="78" eb="80">
      <t>ホゼン</t>
    </rPh>
    <rPh sb="81" eb="82">
      <t>ミズ</t>
    </rPh>
    <rPh sb="82" eb="84">
      <t>ジュンカン</t>
    </rPh>
    <rPh sb="85" eb="87">
      <t>シゲン</t>
    </rPh>
    <rPh sb="88" eb="91">
      <t>サイリヨウ</t>
    </rPh>
    <rPh sb="92" eb="93">
      <t>フ</t>
    </rPh>
    <rPh sb="96" eb="99">
      <t>ジュンカンガタ</t>
    </rPh>
    <rPh sb="99" eb="101">
      <t>シャカイ</t>
    </rPh>
    <rPh sb="102" eb="104">
      <t>コウケン</t>
    </rPh>
    <rPh sb="108" eb="110">
      <t>ヤクワリ</t>
    </rPh>
    <rPh sb="111" eb="112">
      <t>ニナ</t>
    </rPh>
    <rPh sb="123" eb="124">
      <t>ミズ</t>
    </rPh>
    <rPh sb="124" eb="126">
      <t>ジュンカン</t>
    </rPh>
    <rPh sb="126" eb="129">
      <t>キホンホウ</t>
    </rPh>
    <rPh sb="130" eb="131">
      <t>ス</t>
    </rPh>
    <rPh sb="131" eb="132">
      <t>アン</t>
    </rPh>
    <rPh sb="132" eb="134">
      <t>セイテイ</t>
    </rPh>
    <rPh sb="136" eb="138">
      <t>ノウギョウ</t>
    </rPh>
    <rPh sb="138" eb="140">
      <t>シュウラク</t>
    </rPh>
    <rPh sb="140" eb="142">
      <t>ハイスイ</t>
    </rPh>
    <rPh sb="142" eb="144">
      <t>ジギョウ</t>
    </rPh>
    <rPh sb="145" eb="146">
      <t>ニナ</t>
    </rPh>
    <rPh sb="147" eb="149">
      <t>ヤクワリ</t>
    </rPh>
    <rPh sb="154" eb="157">
      <t>タヨウカ</t>
    </rPh>
    <rPh sb="161" eb="162">
      <t>ナカ</t>
    </rPh>
    <rPh sb="166" eb="168">
      <t>イッソウ</t>
    </rPh>
    <rPh sb="169" eb="172">
      <t>コウカテキ</t>
    </rPh>
    <rPh sb="173" eb="175">
      <t>ケンゼン</t>
    </rPh>
    <rPh sb="177" eb="179">
      <t>ウンエイ</t>
    </rPh>
    <rPh sb="180" eb="181">
      <t>モト</t>
    </rPh>
    <rPh sb="189" eb="191">
      <t>コンゴ</t>
    </rPh>
    <rPh sb="193" eb="196">
      <t>スイセンカ</t>
    </rPh>
    <rPh sb="196" eb="197">
      <t>リツ</t>
    </rPh>
    <rPh sb="198" eb="200">
      <t>コウジョウ</t>
    </rPh>
    <rPh sb="201" eb="203">
      <t>イジ</t>
    </rPh>
    <rPh sb="203" eb="205">
      <t>カンリ</t>
    </rPh>
    <rPh sb="209" eb="211">
      <t>サクゲン</t>
    </rPh>
    <rPh sb="211" eb="212">
      <t>オヨ</t>
    </rPh>
    <rPh sb="213" eb="215">
      <t>リョウキン</t>
    </rPh>
    <rPh sb="216" eb="218">
      <t>ミナオ</t>
    </rPh>
    <rPh sb="222" eb="224">
      <t>ジュウテン</t>
    </rPh>
    <rPh sb="225" eb="226">
      <t>オ</t>
    </rPh>
    <rPh sb="227" eb="229">
      <t>ケイエイ</t>
    </rPh>
    <rPh sb="229" eb="231">
      <t>キバン</t>
    </rPh>
    <rPh sb="232" eb="234">
      <t>キョウカ</t>
    </rPh>
    <rPh sb="235" eb="236">
      <t>スス</t>
    </rPh>
    <phoneticPr fontId="7"/>
  </si>
  <si>
    <t xml:space="preserve"> まだ供用開始して間もないので老朽化は見られないが、施設の老朽化への対応が極めて重要であることから、農業集落排水施設でのストックマネジメントの推進を図っていく必要があり、供用開始後１０年程度を経過した施設について、まず現在の施設の状況を把握し機能診断調査を実施していく必要がある。
 また、ストックマネジメントの基本である通常の維持管理をより適切に実施することにより、維持管理費の削減を図り、将来的な補修・改善を計画的に実施できる運営環境を整備していく必要がある。</t>
    <rPh sb="3" eb="5">
      <t>キョウヨウ</t>
    </rPh>
    <rPh sb="5" eb="7">
      <t>カイシ</t>
    </rPh>
    <rPh sb="9" eb="10">
      <t>マ</t>
    </rPh>
    <rPh sb="15" eb="17">
      <t>ロウキュウ</t>
    </rPh>
    <rPh sb="17" eb="18">
      <t>カ</t>
    </rPh>
    <rPh sb="19" eb="20">
      <t>ミ</t>
    </rPh>
    <rPh sb="26" eb="28">
      <t>シセツ</t>
    </rPh>
    <rPh sb="29" eb="32">
      <t>ロウキュウカ</t>
    </rPh>
    <rPh sb="34" eb="36">
      <t>タイオウ</t>
    </rPh>
    <rPh sb="37" eb="38">
      <t>キワ</t>
    </rPh>
    <rPh sb="40" eb="42">
      <t>ジュウヨウ</t>
    </rPh>
    <rPh sb="50" eb="52">
      <t>ノウギョウ</t>
    </rPh>
    <rPh sb="52" eb="54">
      <t>シュウラク</t>
    </rPh>
    <rPh sb="54" eb="56">
      <t>ハイスイ</t>
    </rPh>
    <rPh sb="56" eb="58">
      <t>シセツ</t>
    </rPh>
    <rPh sb="71" eb="73">
      <t>スイシン</t>
    </rPh>
    <rPh sb="74" eb="75">
      <t>ハカ</t>
    </rPh>
    <rPh sb="79" eb="81">
      <t>ヒツヨウ</t>
    </rPh>
    <rPh sb="85" eb="87">
      <t>キョウヨウ</t>
    </rPh>
    <rPh sb="87" eb="89">
      <t>カイシ</t>
    </rPh>
    <rPh sb="89" eb="90">
      <t>ゴ</t>
    </rPh>
    <rPh sb="92" eb="93">
      <t>ネン</t>
    </rPh>
    <rPh sb="93" eb="95">
      <t>テイド</t>
    </rPh>
    <rPh sb="96" eb="98">
      <t>ケイカ</t>
    </rPh>
    <rPh sb="100" eb="102">
      <t>シセツ</t>
    </rPh>
    <rPh sb="109" eb="111">
      <t>ゲンザイ</t>
    </rPh>
    <rPh sb="112" eb="114">
      <t>シセツ</t>
    </rPh>
    <rPh sb="115" eb="117">
      <t>ジョウキョウ</t>
    </rPh>
    <rPh sb="118" eb="120">
      <t>ハアク</t>
    </rPh>
    <rPh sb="121" eb="123">
      <t>キノウ</t>
    </rPh>
    <rPh sb="123" eb="125">
      <t>シンダン</t>
    </rPh>
    <rPh sb="125" eb="127">
      <t>チョウサ</t>
    </rPh>
    <rPh sb="128" eb="130">
      <t>ジッシ</t>
    </rPh>
    <rPh sb="134" eb="136">
      <t>ヒツヨウ</t>
    </rPh>
    <rPh sb="156" eb="158">
      <t>キホン</t>
    </rPh>
    <rPh sb="161" eb="163">
      <t>ツウジョウ</t>
    </rPh>
    <rPh sb="164" eb="166">
      <t>イジ</t>
    </rPh>
    <rPh sb="166" eb="168">
      <t>カンリ</t>
    </rPh>
    <rPh sb="171" eb="173">
      <t>テキセツ</t>
    </rPh>
    <rPh sb="174" eb="176">
      <t>ジッシ</t>
    </rPh>
    <rPh sb="184" eb="186">
      <t>イジ</t>
    </rPh>
    <rPh sb="186" eb="189">
      <t>カンリヒ</t>
    </rPh>
    <rPh sb="190" eb="192">
      <t>サクゲン</t>
    </rPh>
    <rPh sb="193" eb="194">
      <t>ハカ</t>
    </rPh>
    <rPh sb="196" eb="199">
      <t>ショウライテキ</t>
    </rPh>
    <rPh sb="200" eb="202">
      <t>ホシュウ</t>
    </rPh>
    <rPh sb="203" eb="205">
      <t>カイゼン</t>
    </rPh>
    <rPh sb="206" eb="209">
      <t>ケイカクテキ</t>
    </rPh>
    <rPh sb="210" eb="212">
      <t>ジッシ</t>
    </rPh>
    <rPh sb="215" eb="217">
      <t>ウンエイ</t>
    </rPh>
    <rPh sb="217" eb="219">
      <t>カンキョウ</t>
    </rPh>
    <rPh sb="220" eb="222">
      <t>セイビ</t>
    </rPh>
    <rPh sb="226" eb="228">
      <t>ヒツヨウ</t>
    </rPh>
    <phoneticPr fontId="7"/>
  </si>
  <si>
    <t xml:space="preserve"> 農業集落排水は磐梯町の特別会計により運営されています。運営については、利用者からの使用料収入によって行ない、一般会計からの安易な繰り入れは慎まなくてはなりません。一般会計からの多額の繰入金による経営は、独立採算性の原則に反しており、見直す必要があります。
 今後はコストの削減・維持管理にあたって包括民間委託、組織の簡素合理化が必要がある。</t>
    <rPh sb="1" eb="3">
      <t>ノウギョウ</t>
    </rPh>
    <rPh sb="3" eb="5">
      <t>シュウラク</t>
    </rPh>
    <rPh sb="5" eb="7">
      <t>ハイスイ</t>
    </rPh>
    <rPh sb="8" eb="11">
      <t>バンダイマチ</t>
    </rPh>
    <rPh sb="12" eb="14">
      <t>トクベツ</t>
    </rPh>
    <rPh sb="14" eb="16">
      <t>カイケイ</t>
    </rPh>
    <rPh sb="19" eb="21">
      <t>ウンエイ</t>
    </rPh>
    <rPh sb="28" eb="30">
      <t>ウンエイ</t>
    </rPh>
    <rPh sb="36" eb="39">
      <t>リヨウシャ</t>
    </rPh>
    <rPh sb="42" eb="45">
      <t>シヨウリョウ</t>
    </rPh>
    <rPh sb="45" eb="47">
      <t>シュウニュウ</t>
    </rPh>
    <rPh sb="51" eb="52">
      <t>オコ</t>
    </rPh>
    <rPh sb="55" eb="57">
      <t>イッパン</t>
    </rPh>
    <rPh sb="57" eb="59">
      <t>カイケイ</t>
    </rPh>
    <rPh sb="62" eb="64">
      <t>アンイ</t>
    </rPh>
    <rPh sb="65" eb="66">
      <t>ク</t>
    </rPh>
    <rPh sb="67" eb="68">
      <t>イ</t>
    </rPh>
    <rPh sb="70" eb="71">
      <t>ツツシ</t>
    </rPh>
    <rPh sb="82" eb="84">
      <t>イッパン</t>
    </rPh>
    <rPh sb="84" eb="86">
      <t>カイケイ</t>
    </rPh>
    <rPh sb="89" eb="91">
      <t>タガク</t>
    </rPh>
    <rPh sb="92" eb="94">
      <t>クリイレ</t>
    </rPh>
    <rPh sb="94" eb="95">
      <t>キン</t>
    </rPh>
    <rPh sb="98" eb="100">
      <t>ケイエイ</t>
    </rPh>
    <rPh sb="102" eb="104">
      <t>ドクリツ</t>
    </rPh>
    <rPh sb="104" eb="107">
      <t>サイサンセイ</t>
    </rPh>
    <rPh sb="108" eb="110">
      <t>ゲンソク</t>
    </rPh>
    <rPh sb="111" eb="112">
      <t>ハン</t>
    </rPh>
    <rPh sb="117" eb="119">
      <t>ミナオ</t>
    </rPh>
    <rPh sb="120" eb="122">
      <t>ヒツヨウ</t>
    </rPh>
    <rPh sb="130" eb="132">
      <t>コンゴ</t>
    </rPh>
    <rPh sb="137" eb="139">
      <t>サクゲン</t>
    </rPh>
    <rPh sb="140" eb="142">
      <t>イジ</t>
    </rPh>
    <rPh sb="142" eb="144">
      <t>カンリ</t>
    </rPh>
    <rPh sb="149" eb="151">
      <t>ホウカツ</t>
    </rPh>
    <rPh sb="151" eb="153">
      <t>ミンカン</t>
    </rPh>
    <rPh sb="153" eb="155">
      <t>イタク</t>
    </rPh>
    <rPh sb="156" eb="158">
      <t>ソシキ</t>
    </rPh>
    <rPh sb="159" eb="161">
      <t>カンソ</t>
    </rPh>
    <rPh sb="161" eb="164">
      <t>ゴウリカ</t>
    </rPh>
    <rPh sb="165" eb="167">
      <t>ヒツヨウ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</si>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</sst>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0331872"/>
        <c:axId val="250332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50331872"/>
        <c:axId val="250332264"/>
      </c:lineChart>
      <c:dateAx>
        <c:axId val="250331872"/>
        <c:scaling>
          <c:orientation val="minMax"/>
        </c:scaling>
        <c:delete val="1"/>
        <c:axPos val="b"/>
        <c:numFmt formatCode="ge" sourceLinked="1"/>
        <c:majorTickMark val="none"/>
        <c:minorTickMark val="none"/>
        <c:tickLblPos val="none"/>
        <c:crossAx val="250332264"/>
        <c:crosses val="autoZero"/>
        <c:auto val="1"/>
        <c:lblOffset val="100"/>
        <c:baseTimeUnit val="years"/>
      </c:dateAx>
      <c:valAx>
        <c:axId val="250332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3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1832576"/>
        <c:axId val="251832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51832576"/>
        <c:axId val="251832968"/>
      </c:lineChart>
      <c:dateAx>
        <c:axId val="251832576"/>
        <c:scaling>
          <c:orientation val="minMax"/>
        </c:scaling>
        <c:delete val="1"/>
        <c:axPos val="b"/>
        <c:numFmt formatCode="ge" sourceLinked="1"/>
        <c:majorTickMark val="none"/>
        <c:minorTickMark val="none"/>
        <c:tickLblPos val="none"/>
        <c:crossAx val="251832968"/>
        <c:crosses val="autoZero"/>
        <c:auto val="1"/>
        <c:lblOffset val="100"/>
        <c:baseTimeUnit val="years"/>
      </c:dateAx>
      <c:valAx>
        <c:axId val="251832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83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62.96</c:v>
                </c:pt>
                <c:pt idx="1">
                  <c:v>69.02</c:v>
                </c:pt>
                <c:pt idx="2">
                  <c:v>71.7</c:v>
                </c:pt>
                <c:pt idx="3">
                  <c:v>71.7</c:v>
                </c:pt>
                <c:pt idx="4">
                  <c:v>72.56</c:v>
                </c:pt>
              </c:numCache>
            </c:numRef>
          </c:val>
        </c:ser>
        <c:dLbls>
          <c:showLegendKey val="0"/>
          <c:showVal val="0"/>
          <c:showCatName val="0"/>
          <c:showSerName val="0"/>
          <c:showPercent val="0"/>
          <c:showBubbleSize val="0"/>
        </c:dLbls>
        <c:gapWidth val="150"/>
        <c:axId val="251584760"/>
        <c:axId val="25158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51584760"/>
        <c:axId val="251585152"/>
      </c:lineChart>
      <c:dateAx>
        <c:axId val="251584760"/>
        <c:scaling>
          <c:orientation val="minMax"/>
        </c:scaling>
        <c:delete val="1"/>
        <c:axPos val="b"/>
        <c:numFmt formatCode="ge" sourceLinked="1"/>
        <c:majorTickMark val="none"/>
        <c:minorTickMark val="none"/>
        <c:tickLblPos val="none"/>
        <c:crossAx val="251585152"/>
        <c:crosses val="autoZero"/>
        <c:auto val="1"/>
        <c:lblOffset val="100"/>
        <c:baseTimeUnit val="years"/>
      </c:dateAx>
      <c:valAx>
        <c:axId val="25158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58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85.38</c:v>
                </c:pt>
                <c:pt idx="1">
                  <c:v>69.239999999999995</c:v>
                </c:pt>
                <c:pt idx="2">
                  <c:v>67.28</c:v>
                </c:pt>
                <c:pt idx="3">
                  <c:v>57.37</c:v>
                </c:pt>
                <c:pt idx="4">
                  <c:v>68.55</c:v>
                </c:pt>
              </c:numCache>
            </c:numRef>
          </c:val>
        </c:ser>
        <c:dLbls>
          <c:showLegendKey val="0"/>
          <c:showVal val="0"/>
          <c:showCatName val="0"/>
          <c:showSerName val="0"/>
          <c:showPercent val="0"/>
          <c:showBubbleSize val="0"/>
        </c:dLbls>
        <c:gapWidth val="150"/>
        <c:axId val="250333440"/>
        <c:axId val="250333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333440"/>
        <c:axId val="250333832"/>
      </c:lineChart>
      <c:dateAx>
        <c:axId val="250333440"/>
        <c:scaling>
          <c:orientation val="minMax"/>
        </c:scaling>
        <c:delete val="1"/>
        <c:axPos val="b"/>
        <c:numFmt formatCode="ge" sourceLinked="1"/>
        <c:majorTickMark val="none"/>
        <c:minorTickMark val="none"/>
        <c:tickLblPos val="none"/>
        <c:crossAx val="250333832"/>
        <c:crosses val="autoZero"/>
        <c:auto val="1"/>
        <c:lblOffset val="100"/>
        <c:baseTimeUnit val="years"/>
      </c:dateAx>
      <c:valAx>
        <c:axId val="25033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3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1534824"/>
        <c:axId val="25153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1534824"/>
        <c:axId val="251535216"/>
      </c:lineChart>
      <c:dateAx>
        <c:axId val="251534824"/>
        <c:scaling>
          <c:orientation val="minMax"/>
        </c:scaling>
        <c:delete val="1"/>
        <c:axPos val="b"/>
        <c:numFmt formatCode="ge" sourceLinked="1"/>
        <c:majorTickMark val="none"/>
        <c:minorTickMark val="none"/>
        <c:tickLblPos val="none"/>
        <c:crossAx val="251535216"/>
        <c:crosses val="autoZero"/>
        <c:auto val="1"/>
        <c:lblOffset val="100"/>
        <c:baseTimeUnit val="years"/>
      </c:dateAx>
      <c:valAx>
        <c:axId val="25153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534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1536392"/>
        <c:axId val="25153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1536392"/>
        <c:axId val="251536784"/>
      </c:lineChart>
      <c:dateAx>
        <c:axId val="251536392"/>
        <c:scaling>
          <c:orientation val="minMax"/>
        </c:scaling>
        <c:delete val="1"/>
        <c:axPos val="b"/>
        <c:numFmt formatCode="ge" sourceLinked="1"/>
        <c:majorTickMark val="none"/>
        <c:minorTickMark val="none"/>
        <c:tickLblPos val="none"/>
        <c:crossAx val="251536784"/>
        <c:crosses val="autoZero"/>
        <c:auto val="1"/>
        <c:lblOffset val="100"/>
        <c:baseTimeUnit val="years"/>
      </c:dateAx>
      <c:valAx>
        <c:axId val="25153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536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1537960"/>
        <c:axId val="25153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1537960"/>
        <c:axId val="251538352"/>
      </c:lineChart>
      <c:dateAx>
        <c:axId val="251537960"/>
        <c:scaling>
          <c:orientation val="minMax"/>
        </c:scaling>
        <c:delete val="1"/>
        <c:axPos val="b"/>
        <c:numFmt formatCode="ge" sourceLinked="1"/>
        <c:majorTickMark val="none"/>
        <c:minorTickMark val="none"/>
        <c:tickLblPos val="none"/>
        <c:crossAx val="251538352"/>
        <c:crosses val="autoZero"/>
        <c:auto val="1"/>
        <c:lblOffset val="100"/>
        <c:baseTimeUnit val="years"/>
      </c:dateAx>
      <c:valAx>
        <c:axId val="25153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53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1374080"/>
        <c:axId val="251374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1374080"/>
        <c:axId val="251374472"/>
      </c:lineChart>
      <c:dateAx>
        <c:axId val="251374080"/>
        <c:scaling>
          <c:orientation val="minMax"/>
        </c:scaling>
        <c:delete val="1"/>
        <c:axPos val="b"/>
        <c:numFmt formatCode="ge" sourceLinked="1"/>
        <c:majorTickMark val="none"/>
        <c:minorTickMark val="none"/>
        <c:tickLblPos val="none"/>
        <c:crossAx val="251374472"/>
        <c:crosses val="autoZero"/>
        <c:auto val="1"/>
        <c:lblOffset val="100"/>
        <c:baseTimeUnit val="years"/>
      </c:dateAx>
      <c:valAx>
        <c:axId val="251374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37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2561.06</c:v>
                </c:pt>
                <c:pt idx="1">
                  <c:v>3490.59</c:v>
                </c:pt>
                <c:pt idx="2">
                  <c:v>2737.46</c:v>
                </c:pt>
                <c:pt idx="3">
                  <c:v>4232.97</c:v>
                </c:pt>
                <c:pt idx="4">
                  <c:v>4151.93</c:v>
                </c:pt>
              </c:numCache>
            </c:numRef>
          </c:val>
        </c:ser>
        <c:dLbls>
          <c:showLegendKey val="0"/>
          <c:showVal val="0"/>
          <c:showCatName val="0"/>
          <c:showSerName val="0"/>
          <c:showPercent val="0"/>
          <c:showBubbleSize val="0"/>
        </c:dLbls>
        <c:gapWidth val="150"/>
        <c:axId val="251375648"/>
        <c:axId val="25137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51375648"/>
        <c:axId val="251376040"/>
      </c:lineChart>
      <c:dateAx>
        <c:axId val="251375648"/>
        <c:scaling>
          <c:orientation val="minMax"/>
        </c:scaling>
        <c:delete val="1"/>
        <c:axPos val="b"/>
        <c:numFmt formatCode="ge" sourceLinked="1"/>
        <c:majorTickMark val="none"/>
        <c:minorTickMark val="none"/>
        <c:tickLblPos val="none"/>
        <c:crossAx val="251376040"/>
        <c:crosses val="autoZero"/>
        <c:auto val="1"/>
        <c:lblOffset val="100"/>
        <c:baseTimeUnit val="years"/>
      </c:dateAx>
      <c:valAx>
        <c:axId val="25137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37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40.200000000000003</c:v>
                </c:pt>
                <c:pt idx="1">
                  <c:v>28.68</c:v>
                </c:pt>
                <c:pt idx="2">
                  <c:v>29.75</c:v>
                </c:pt>
                <c:pt idx="3">
                  <c:v>37.200000000000003</c:v>
                </c:pt>
                <c:pt idx="4">
                  <c:v>46.8</c:v>
                </c:pt>
              </c:numCache>
            </c:numRef>
          </c:val>
        </c:ser>
        <c:dLbls>
          <c:showLegendKey val="0"/>
          <c:showVal val="0"/>
          <c:showCatName val="0"/>
          <c:showSerName val="0"/>
          <c:showPercent val="0"/>
          <c:showBubbleSize val="0"/>
        </c:dLbls>
        <c:gapWidth val="150"/>
        <c:axId val="251829440"/>
        <c:axId val="251829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51829440"/>
        <c:axId val="251829832"/>
      </c:lineChart>
      <c:dateAx>
        <c:axId val="251829440"/>
        <c:scaling>
          <c:orientation val="minMax"/>
        </c:scaling>
        <c:delete val="1"/>
        <c:axPos val="b"/>
        <c:numFmt formatCode="ge" sourceLinked="1"/>
        <c:majorTickMark val="none"/>
        <c:minorTickMark val="none"/>
        <c:tickLblPos val="none"/>
        <c:crossAx val="251829832"/>
        <c:crosses val="autoZero"/>
        <c:auto val="1"/>
        <c:lblOffset val="100"/>
        <c:baseTimeUnit val="years"/>
      </c:dateAx>
      <c:valAx>
        <c:axId val="251829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82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553.53</c:v>
                </c:pt>
                <c:pt idx="1">
                  <c:v>554.66</c:v>
                </c:pt>
                <c:pt idx="2">
                  <c:v>561.79</c:v>
                </c:pt>
                <c:pt idx="3">
                  <c:v>432.03</c:v>
                </c:pt>
                <c:pt idx="4">
                  <c:v>347.97</c:v>
                </c:pt>
              </c:numCache>
            </c:numRef>
          </c:val>
        </c:ser>
        <c:dLbls>
          <c:showLegendKey val="0"/>
          <c:showVal val="0"/>
          <c:showCatName val="0"/>
          <c:showSerName val="0"/>
          <c:showPercent val="0"/>
          <c:showBubbleSize val="0"/>
        </c:dLbls>
        <c:gapWidth val="150"/>
        <c:axId val="251831008"/>
        <c:axId val="251831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51831008"/>
        <c:axId val="251831400"/>
      </c:lineChart>
      <c:dateAx>
        <c:axId val="251831008"/>
        <c:scaling>
          <c:orientation val="minMax"/>
        </c:scaling>
        <c:delete val="1"/>
        <c:axPos val="b"/>
        <c:numFmt formatCode="ge" sourceLinked="1"/>
        <c:majorTickMark val="none"/>
        <c:minorTickMark val="none"/>
        <c:tickLblPos val="none"/>
        <c:crossAx val="251831400"/>
        <c:crosses val="autoZero"/>
        <c:auto val="1"/>
        <c:lblOffset val="100"/>
        <c:baseTimeUnit val="years"/>
      </c:dateAx>
      <c:valAx>
        <c:axId val="25183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83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Z1" sqref="Z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福島県　磐梯町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3596</v>
      </c>
      <c r="AM8" s="50"/>
      <c r="AN8" s="50"/>
      <c r="AO8" s="50"/>
      <c r="AP8" s="50"/>
      <c r="AQ8" s="50"/>
      <c r="AR8" s="50"/>
      <c r="AS8" s="50"/>
      <c r="AT8" s="45">
        <f>データ!T6</f>
        <v>59.77</v>
      </c>
      <c r="AU8" s="45"/>
      <c r="AV8" s="45"/>
      <c r="AW8" s="45"/>
      <c r="AX8" s="45"/>
      <c r="AY8" s="45"/>
      <c r="AZ8" s="45"/>
      <c r="BA8" s="45"/>
      <c r="BB8" s="45">
        <f>データ!U6</f>
        <v>60.16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26.13</v>
      </c>
      <c r="Q10" s="45"/>
      <c r="R10" s="45"/>
      <c r="S10" s="45"/>
      <c r="T10" s="45"/>
      <c r="U10" s="45"/>
      <c r="V10" s="45"/>
      <c r="W10" s="45">
        <f>データ!Q6</f>
        <v>100</v>
      </c>
      <c r="X10" s="45"/>
      <c r="Y10" s="45"/>
      <c r="Z10" s="45"/>
      <c r="AA10" s="45"/>
      <c r="AB10" s="45"/>
      <c r="AC10" s="45"/>
      <c r="AD10" s="50">
        <f>データ!R6</f>
        <v>3072</v>
      </c>
      <c r="AE10" s="50"/>
      <c r="AF10" s="50"/>
      <c r="AG10" s="50"/>
      <c r="AH10" s="50"/>
      <c r="AI10" s="50"/>
      <c r="AJ10" s="50"/>
      <c r="AK10" s="2"/>
      <c r="AL10" s="50">
        <f>データ!V6</f>
        <v>933</v>
      </c>
      <c r="AM10" s="50"/>
      <c r="AN10" s="50"/>
      <c r="AO10" s="50"/>
      <c r="AP10" s="50"/>
      <c r="AQ10" s="50"/>
      <c r="AR10" s="50"/>
      <c r="AS10" s="50"/>
      <c r="AT10" s="45">
        <f>データ!W6</f>
        <v>0.63</v>
      </c>
      <c r="AU10" s="45"/>
      <c r="AV10" s="45"/>
      <c r="AW10" s="45"/>
      <c r="AX10" s="45"/>
      <c r="AY10" s="45"/>
      <c r="AZ10" s="45"/>
      <c r="BA10" s="45"/>
      <c r="BB10" s="45">
        <f>データ!X6</f>
        <v>1480.95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74071</v>
      </c>
      <c r="D6" s="33">
        <f t="shared" si="3"/>
        <v>47</v>
      </c>
      <c r="E6" s="33">
        <f t="shared" si="3"/>
        <v>17</v>
      </c>
      <c r="F6" s="33">
        <f t="shared" si="3"/>
        <v>5</v>
      </c>
      <c r="G6" s="33">
        <f t="shared" si="3"/>
        <v>0</v>
      </c>
      <c r="H6" s="33" t="str">
        <f t="shared" si="3"/>
        <v>福島県　磐梯町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26.13</v>
      </c>
      <c r="Q6" s="34">
        <f t="shared" si="3"/>
        <v>100</v>
      </c>
      <c r="R6" s="34">
        <f t="shared" si="3"/>
        <v>3072</v>
      </c>
      <c r="S6" s="34">
        <f t="shared" si="3"/>
        <v>3596</v>
      </c>
      <c r="T6" s="34">
        <f t="shared" si="3"/>
        <v>59.77</v>
      </c>
      <c r="U6" s="34">
        <f t="shared" si="3"/>
        <v>60.16</v>
      </c>
      <c r="V6" s="34">
        <f t="shared" si="3"/>
        <v>933</v>
      </c>
      <c r="W6" s="34">
        <f t="shared" si="3"/>
        <v>0.63</v>
      </c>
      <c r="X6" s="34">
        <f t="shared" si="3"/>
        <v>1480.95</v>
      </c>
      <c r="Y6" s="35">
        <f>IF(Y7="",NA(),Y7)</f>
        <v>85.38</v>
      </c>
      <c r="Z6" s="35">
        <f t="shared" ref="Z6:AH6" si="4">IF(Z7="",NA(),Z7)</f>
        <v>69.239999999999995</v>
      </c>
      <c r="AA6" s="35">
        <f t="shared" si="4"/>
        <v>67.28</v>
      </c>
      <c r="AB6" s="35">
        <f t="shared" si="4"/>
        <v>57.37</v>
      </c>
      <c r="AC6" s="35">
        <f t="shared" si="4"/>
        <v>68.55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2561.06</v>
      </c>
      <c r="BG6" s="35">
        <f t="shared" ref="BG6:BO6" si="7">IF(BG7="",NA(),BG7)</f>
        <v>3490.59</v>
      </c>
      <c r="BH6" s="35">
        <f t="shared" si="7"/>
        <v>2737.46</v>
      </c>
      <c r="BI6" s="35">
        <f t="shared" si="7"/>
        <v>4232.97</v>
      </c>
      <c r="BJ6" s="35">
        <f t="shared" si="7"/>
        <v>4151.93</v>
      </c>
      <c r="BK6" s="35">
        <f t="shared" si="7"/>
        <v>1197.82</v>
      </c>
      <c r="BL6" s="35">
        <f t="shared" si="7"/>
        <v>1126.77</v>
      </c>
      <c r="BM6" s="35">
        <f t="shared" si="7"/>
        <v>1044.8</v>
      </c>
      <c r="BN6" s="35">
        <f t="shared" si="7"/>
        <v>1081.8</v>
      </c>
      <c r="BO6" s="35">
        <f t="shared" si="7"/>
        <v>974.93</v>
      </c>
      <c r="BP6" s="34" t="str">
        <f>IF(BP7="","",IF(BP7="-","【-】","【"&amp;SUBSTITUTE(TEXT(BP7,"#,##0.00"),"-","△")&amp;"】"))</f>
        <v>【914.53】</v>
      </c>
      <c r="BQ6" s="35">
        <f>IF(BQ7="",NA(),BQ7)</f>
        <v>40.200000000000003</v>
      </c>
      <c r="BR6" s="35">
        <f t="shared" ref="BR6:BZ6" si="8">IF(BR7="",NA(),BR7)</f>
        <v>28.68</v>
      </c>
      <c r="BS6" s="35">
        <f t="shared" si="8"/>
        <v>29.75</v>
      </c>
      <c r="BT6" s="35">
        <f t="shared" si="8"/>
        <v>37.200000000000003</v>
      </c>
      <c r="BU6" s="35">
        <f t="shared" si="8"/>
        <v>46.8</v>
      </c>
      <c r="BV6" s="35">
        <f t="shared" si="8"/>
        <v>51.03</v>
      </c>
      <c r="BW6" s="35">
        <f t="shared" si="8"/>
        <v>50.9</v>
      </c>
      <c r="BX6" s="35">
        <f t="shared" si="8"/>
        <v>50.82</v>
      </c>
      <c r="BY6" s="35">
        <f t="shared" si="8"/>
        <v>52.19</v>
      </c>
      <c r="BZ6" s="35">
        <f t="shared" si="8"/>
        <v>55.32</v>
      </c>
      <c r="CA6" s="34" t="str">
        <f>IF(CA7="","",IF(CA7="-","【-】","【"&amp;SUBSTITUTE(TEXT(CA7,"#,##0.00"),"-","△")&amp;"】"))</f>
        <v>【55.73】</v>
      </c>
      <c r="CB6" s="35">
        <f>IF(CB7="",NA(),CB7)</f>
        <v>553.53</v>
      </c>
      <c r="CC6" s="35">
        <f t="shared" ref="CC6:CK6" si="9">IF(CC7="",NA(),CC7)</f>
        <v>554.66</v>
      </c>
      <c r="CD6" s="35">
        <f t="shared" si="9"/>
        <v>561.79</v>
      </c>
      <c r="CE6" s="35">
        <f t="shared" si="9"/>
        <v>432.03</v>
      </c>
      <c r="CF6" s="35">
        <f t="shared" si="9"/>
        <v>347.97</v>
      </c>
      <c r="CG6" s="35">
        <f t="shared" si="9"/>
        <v>289.60000000000002</v>
      </c>
      <c r="CH6" s="35">
        <f t="shared" si="9"/>
        <v>293.27</v>
      </c>
      <c r="CI6" s="35">
        <f t="shared" si="9"/>
        <v>300.52</v>
      </c>
      <c r="CJ6" s="35">
        <f t="shared" si="9"/>
        <v>296.14</v>
      </c>
      <c r="CK6" s="35">
        <f t="shared" si="9"/>
        <v>283.17</v>
      </c>
      <c r="CL6" s="34" t="str">
        <f>IF(CL7="","",IF(CL7="-","【-】","【"&amp;SUBSTITUTE(TEXT(CL7,"#,##0.00"),"-","△")&amp;"】"))</f>
        <v>【276.78】</v>
      </c>
      <c r="CM6" s="34">
        <f>IF(CM7="",NA(),CM7)</f>
        <v>0</v>
      </c>
      <c r="CN6" s="34">
        <f t="shared" ref="CN6:CV6" si="10">IF(CN7="",NA(),CN7)</f>
        <v>0</v>
      </c>
      <c r="CO6" s="34">
        <f t="shared" si="10"/>
        <v>0</v>
      </c>
      <c r="CP6" s="34">
        <f t="shared" si="10"/>
        <v>0</v>
      </c>
      <c r="CQ6" s="34">
        <f t="shared" si="10"/>
        <v>0</v>
      </c>
      <c r="CR6" s="35">
        <f t="shared" si="10"/>
        <v>54.74</v>
      </c>
      <c r="CS6" s="35">
        <f t="shared" si="10"/>
        <v>53.78</v>
      </c>
      <c r="CT6" s="35">
        <f t="shared" si="10"/>
        <v>53.24</v>
      </c>
      <c r="CU6" s="35">
        <f t="shared" si="10"/>
        <v>52.31</v>
      </c>
      <c r="CV6" s="35">
        <f t="shared" si="10"/>
        <v>60.65</v>
      </c>
      <c r="CW6" s="34" t="str">
        <f>IF(CW7="","",IF(CW7="-","【-】","【"&amp;SUBSTITUTE(TEXT(CW7,"#,##0.00"),"-","△")&amp;"】"))</f>
        <v>【59.15】</v>
      </c>
      <c r="CX6" s="35">
        <f>IF(CX7="",NA(),CX7)</f>
        <v>62.96</v>
      </c>
      <c r="CY6" s="35">
        <f t="shared" ref="CY6:DG6" si="11">IF(CY7="",NA(),CY7)</f>
        <v>69.02</v>
      </c>
      <c r="CZ6" s="35">
        <f t="shared" si="11"/>
        <v>71.7</v>
      </c>
      <c r="DA6" s="35">
        <f t="shared" si="11"/>
        <v>71.7</v>
      </c>
      <c r="DB6" s="35">
        <f t="shared" si="11"/>
        <v>72.56</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74071</v>
      </c>
      <c r="D7" s="37">
        <v>47</v>
      </c>
      <c r="E7" s="37">
        <v>17</v>
      </c>
      <c r="F7" s="37">
        <v>5</v>
      </c>
      <c r="G7" s="37">
        <v>0</v>
      </c>
      <c r="H7" s="37" t="s">
        <v>109</v>
      </c>
      <c r="I7" s="37" t="s">
        <v>110</v>
      </c>
      <c r="J7" s="37" t="s">
        <v>111</v>
      </c>
      <c r="K7" s="37" t="s">
        <v>112</v>
      </c>
      <c r="L7" s="37" t="s">
        <v>113</v>
      </c>
      <c r="M7" s="37"/>
      <c r="N7" s="38" t="s">
        <v>114</v>
      </c>
      <c r="O7" s="38" t="s">
        <v>115</v>
      </c>
      <c r="P7" s="38">
        <v>26.13</v>
      </c>
      <c r="Q7" s="38">
        <v>100</v>
      </c>
      <c r="R7" s="38">
        <v>3072</v>
      </c>
      <c r="S7" s="38">
        <v>3596</v>
      </c>
      <c r="T7" s="38">
        <v>59.77</v>
      </c>
      <c r="U7" s="38">
        <v>60.16</v>
      </c>
      <c r="V7" s="38">
        <v>933</v>
      </c>
      <c r="W7" s="38">
        <v>0.63</v>
      </c>
      <c r="X7" s="38">
        <v>1480.95</v>
      </c>
      <c r="Y7" s="38">
        <v>85.38</v>
      </c>
      <c r="Z7" s="38">
        <v>69.239999999999995</v>
      </c>
      <c r="AA7" s="38">
        <v>67.28</v>
      </c>
      <c r="AB7" s="38">
        <v>57.37</v>
      </c>
      <c r="AC7" s="38">
        <v>68.55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2561.06</v>
      </c>
      <c r="BG7" s="38">
        <v>3490.59</v>
      </c>
      <c r="BH7" s="38">
        <v>2737.46</v>
      </c>
      <c r="BI7" s="38">
        <v>4232.97</v>
      </c>
      <c r="BJ7" s="38">
        <v>4151.93</v>
      </c>
      <c r="BK7" s="38">
        <v>1197.82</v>
      </c>
      <c r="BL7" s="38">
        <v>1126.77</v>
      </c>
      <c r="BM7" s="38">
        <v>1044.8</v>
      </c>
      <c r="BN7" s="38">
        <v>1081.8</v>
      </c>
      <c r="BO7" s="38">
        <v>974.93</v>
      </c>
      <c r="BP7" s="38">
        <v>914.53</v>
      </c>
      <c r="BQ7" s="38">
        <v>40.200000000000003</v>
      </c>
      <c r="BR7" s="38">
        <v>28.68</v>
      </c>
      <c r="BS7" s="38">
        <v>29.75</v>
      </c>
      <c r="BT7" s="38">
        <v>37.200000000000003</v>
      </c>
      <c r="BU7" s="38">
        <v>46.8</v>
      </c>
      <c r="BV7" s="38">
        <v>51.03</v>
      </c>
      <c r="BW7" s="38">
        <v>50.9</v>
      </c>
      <c r="BX7" s="38">
        <v>50.82</v>
      </c>
      <c r="BY7" s="38">
        <v>52.19</v>
      </c>
      <c r="BZ7" s="38">
        <v>55.32</v>
      </c>
      <c r="CA7" s="38">
        <v>55.73</v>
      </c>
      <c r="CB7" s="38">
        <v>553.53</v>
      </c>
      <c r="CC7" s="38">
        <v>554.66</v>
      </c>
      <c r="CD7" s="38">
        <v>561.79</v>
      </c>
      <c r="CE7" s="38">
        <v>432.03</v>
      </c>
      <c r="CF7" s="38">
        <v>347.97</v>
      </c>
      <c r="CG7" s="38">
        <v>289.60000000000002</v>
      </c>
      <c r="CH7" s="38">
        <v>293.27</v>
      </c>
      <c r="CI7" s="38">
        <v>300.52</v>
      </c>
      <c r="CJ7" s="38">
        <v>296.14</v>
      </c>
      <c r="CK7" s="38">
        <v>283.17</v>
      </c>
      <c r="CL7" s="38">
        <v>276.77999999999997</v>
      </c>
      <c r="CM7" s="38">
        <v>0</v>
      </c>
      <c r="CN7" s="38">
        <v>0</v>
      </c>
      <c r="CO7" s="38">
        <v>0</v>
      </c>
      <c r="CP7" s="38">
        <v>0</v>
      </c>
      <c r="CQ7" s="38">
        <v>0</v>
      </c>
      <c r="CR7" s="38">
        <v>54.74</v>
      </c>
      <c r="CS7" s="38">
        <v>53.78</v>
      </c>
      <c r="CT7" s="38">
        <v>53.24</v>
      </c>
      <c r="CU7" s="38">
        <v>52.31</v>
      </c>
      <c r="CV7" s="38">
        <v>60.65</v>
      </c>
      <c r="CW7" s="38">
        <v>59.15</v>
      </c>
      <c r="CX7" s="38">
        <v>62.96</v>
      </c>
      <c r="CY7" s="38">
        <v>69.02</v>
      </c>
      <c r="CZ7" s="38">
        <v>71.7</v>
      </c>
      <c r="DA7" s="38">
        <v>71.7</v>
      </c>
      <c r="DB7" s="38">
        <v>72.56</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