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T10" i="4"/>
  <c r="AL10" i="4"/>
  <c r="AD10" i="4"/>
  <c r="P10" i="4"/>
  <c r="I10" i="4"/>
  <c r="B10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<sst xmlns="http://schemas.openxmlformats.org/spreadsheetml/2006/main" count="240" uniqueCount="125">
  <si>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</si>
  <si>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</si>
  <si>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</si>
  <si>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</si>
  <si>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</si>
  <si>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</si>
  <si>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</si>
  <si>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</si>
  <si>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</si>
  <si>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</si>
  <si>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</si>
  <si>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</si>
  <si>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</si>
  <si>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</si>
  <si>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</si>
  <si>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</si>
  <si>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</si>
  <si>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</si>
  <si>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</si>
  <si>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</si>
  <si>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</si>
  <si>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</si>
  <si>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</si>
  <si>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</si>
  <si>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</si>
  <si>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</si>
  <si>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</si>
  <si>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</si>
  <si>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</si>
  <si>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</si>
  <si>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</si>
  <si>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</si>
  <si>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</si>
  <si>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</si>
  <si>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</si>
  <si>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</si>
  <si>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</si>
  <si>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</si>
  <si>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</si>
  <si>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</si>
  <si>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</si>
  <si>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</si>
  <si>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</si>
  <si>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</si>
  <si>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</si>
  <si>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</si>
  <si>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</si>
  <si>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</si>
  <si>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</si>
  <si>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</si>
  <si>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</si>
  <si>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</si>
  <si>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</si>
  <si>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</si>
  <si>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</si>
  <si>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</si>
  <si>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</si>
  <si>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</si>
  <si>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</si>
  <si>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</si>
  <si>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</si>
  <si>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</si>
  <si>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</si>
  <si>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</si>
  <si>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</si>
  <si>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</si>
  <si>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</si>
  <si>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</si>
  <si>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</si>
  <si>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</si>
  <si>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</si>
  <si>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</si>
  <si>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</si>
  <si>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</si>
  <si>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</si>
  <si>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</si>
  <si>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</si>
  <si>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</si>
  <si>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</si>
  <si>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</si>
  <si>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</si>
  <si>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</si>
  <si>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</si>
  <si>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</si>
  <si>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</si>
  <si>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</si>
  <si>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</si>
  <si>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</si>
  <si>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</si>
  <si>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</si>
  <si>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</si>
  <si>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</si>
  <si>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</si>
  <si>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</si>
  <si>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</si>
  <si>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</si>
  <si>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</si>
  <si>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</si>
  <si>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</si>
  <si>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</si>
  <si>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</si>
  <si>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</si>
  <si>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</si>
  <si>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</si>
  <si>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</si>
  <si>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</si>
  <si>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</si>
  <si>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</si>
  <si>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</si>
  <si>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南会津町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</si>
  <si>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</si>
  <si>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</si>
  <si>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</si>
  <si>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</si>
  <si>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</si>
  <si>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</si>
  <si>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</si>
  <si>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</si>
  <si>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</si>
  <si>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</si>
  <si>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</si>
  <si>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供用開始後、18年が経過していますが、管渠の老朽化は、みられません。</t>
    <rPh sb="1" eb="3">
      <t>キョウヨウ</t>
    </rPh>
    <rPh sb="3" eb="6">
      <t>カイシゴ</t>
    </rPh>
    <rPh sb="9" eb="10">
      <t>ネン</t>
    </rPh>
    <rPh sb="11" eb="13">
      <t>ケイカ</t>
    </rPh>
    <rPh sb="20" eb="21">
      <t>カン</t>
    </rPh>
    <rPh sb="21" eb="22">
      <t>キョ</t>
    </rPh>
    <rPh sb="23" eb="26">
      <t>ロウキュウカ</t>
    </rPh>
    <phoneticPr fontId="4"/>
  </si>
  <si>
    <t>　収益的収支比率、経費回収率とも100％を超えており健全な経営がなされています。
　今後とも安定した経営環境とするため、処理場施設の老朽化に伴う更新事業も計画的に実施しております。
　今後は、現在の水準を維持するため、水洗化率や、施設利用率を高めていくことが重要です。</t>
    <rPh sb="1" eb="4">
      <t>シュウエキテキ</t>
    </rPh>
    <rPh sb="4" eb="6">
      <t>シュウシ</t>
    </rPh>
    <rPh sb="6" eb="8">
      <t>ヒリツ</t>
    </rPh>
    <rPh sb="9" eb="11">
      <t>ケイヒ</t>
    </rPh>
    <rPh sb="11" eb="13">
      <t>カイシュウ</t>
    </rPh>
    <rPh sb="13" eb="14">
      <t>リツ</t>
    </rPh>
    <rPh sb="21" eb="22">
      <t>コ</t>
    </rPh>
    <rPh sb="26" eb="28">
      <t>ケンゼン</t>
    </rPh>
    <rPh sb="29" eb="31">
      <t>ケイエイ</t>
    </rPh>
    <rPh sb="50" eb="52">
      <t>ケイエイ</t>
    </rPh>
    <rPh sb="52" eb="54">
      <t>カンキョウ</t>
    </rPh>
    <rPh sb="60" eb="62">
      <t>ショリ</t>
    </rPh>
    <rPh sb="62" eb="63">
      <t>ジョウ</t>
    </rPh>
    <rPh sb="63" eb="65">
      <t>シセツ</t>
    </rPh>
    <rPh sb="66" eb="69">
      <t>ロウキュウカ</t>
    </rPh>
    <rPh sb="70" eb="71">
      <t>トモナ</t>
    </rPh>
    <rPh sb="72" eb="74">
      <t>コウシン</t>
    </rPh>
    <rPh sb="74" eb="76">
      <t>ジギョウ</t>
    </rPh>
    <rPh sb="77" eb="80">
      <t>ケイカクテキ</t>
    </rPh>
    <rPh sb="81" eb="83">
      <t>ジッシ</t>
    </rPh>
    <rPh sb="92" eb="94">
      <t>コンゴ</t>
    </rPh>
    <rPh sb="96" eb="98">
      <t>ゲンザイ</t>
    </rPh>
    <rPh sb="99" eb="101">
      <t>スイジュン</t>
    </rPh>
    <rPh sb="102" eb="104">
      <t>イジ</t>
    </rPh>
    <rPh sb="115" eb="117">
      <t>シセツ</t>
    </rPh>
    <rPh sb="117" eb="120">
      <t>リヨウリツ</t>
    </rPh>
    <rPh sb="121" eb="122">
      <t>タカ</t>
    </rPh>
    <rPh sb="129" eb="131">
      <t>ジュウヨウ</t>
    </rPh>
    <phoneticPr fontId="4"/>
  </si>
  <si>
    <t>　平成28年7月1日、料金の改定を実施した経過もあり、健全な経営ができていると判断できますが、施設の老朽化に伴うストックマネジメント実施計画により、今後とも安定した経営環境を維持していきたい。</t>
    <rPh sb="1" eb="3">
      <t>ヘイセイ</t>
    </rPh>
    <rPh sb="5" eb="6">
      <t>ネン</t>
    </rPh>
    <rPh sb="7" eb="8">
      <t>ガツ</t>
    </rPh>
    <rPh sb="9" eb="10">
      <t>ニチ</t>
    </rPh>
    <rPh sb="11" eb="13">
      <t>リョウキン</t>
    </rPh>
    <rPh sb="14" eb="16">
      <t>カイテイ</t>
    </rPh>
    <rPh sb="17" eb="19">
      <t>ジッシ</t>
    </rPh>
    <rPh sb="21" eb="23">
      <t>ケイカ</t>
    </rPh>
    <rPh sb="27" eb="29">
      <t>ケンゼン</t>
    </rPh>
    <rPh sb="30" eb="32">
      <t>ケイエイ</t>
    </rPh>
    <rPh sb="39" eb="41">
      <t>ハンダン</t>
    </rPh>
    <rPh sb="47" eb="49">
      <t>シセツ</t>
    </rPh>
    <rPh sb="50" eb="53">
      <t>ロウキュウカ</t>
    </rPh>
    <rPh sb="54" eb="55">
      <t>トモナ</t>
    </rPh>
    <rPh sb="66" eb="68">
      <t>ジッシ</t>
    </rPh>
    <rPh sb="68" eb="70">
      <t>ケイカク</t>
    </rPh>
    <rPh sb="74" eb="76">
      <t>コンゴ</t>
    </rPh>
    <rPh sb="78" eb="80">
      <t>アンテイ</t>
    </rPh>
    <rPh sb="82" eb="84">
      <t>ケイエイ</t>
    </rPh>
    <rPh sb="84" eb="86">
      <t>カンキョウ</t>
    </rPh>
    <rPh sb="87" eb="89">
      <t>イジ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</si>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</sst>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2.14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58400"/>
        <c:axId val="49166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0.18</c:v>
                </c:pt>
                <c:pt idx="1">
                  <c:v>7.0000000000000007E-2</c:v>
                </c:pt>
                <c:pt idx="2">
                  <c:v>0.04</c:v>
                </c:pt>
                <c:pt idx="3">
                  <c:v>0.11</c:v>
                </c:pt>
                <c:pt idx="4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58400"/>
        <c:axId val="49166976"/>
      </c:lineChart>
      <c:dateAx>
        <c:axId val="49158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66976"/>
        <c:crosses val="autoZero"/>
        <c:auto val="1"/>
        <c:lblOffset val="100"/>
        <c:baseTimeUnit val="years"/>
      </c:dateAx>
      <c:valAx>
        <c:axId val="49166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158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51.21</c:v>
                </c:pt>
                <c:pt idx="1">
                  <c:v>52.14</c:v>
                </c:pt>
                <c:pt idx="2">
                  <c:v>51.71</c:v>
                </c:pt>
                <c:pt idx="3">
                  <c:v>54.43</c:v>
                </c:pt>
                <c:pt idx="4">
                  <c:v>54.21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77536"/>
        <c:axId val="3897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40.07</c:v>
                </c:pt>
                <c:pt idx="1">
                  <c:v>55.81</c:v>
                </c:pt>
                <c:pt idx="2">
                  <c:v>54.44</c:v>
                </c:pt>
                <c:pt idx="3">
                  <c:v>54.67</c:v>
                </c:pt>
                <c:pt idx="4">
                  <c:v>53.51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77536"/>
        <c:axId val="38979456"/>
      </c:lineChart>
      <c:dateAx>
        <c:axId val="38977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79456"/>
        <c:crosses val="autoZero"/>
        <c:auto val="1"/>
        <c:lblOffset val="100"/>
        <c:baseTimeUnit val="years"/>
      </c:dateAx>
      <c:valAx>
        <c:axId val="3897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77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71.540000000000006</c:v>
                </c:pt>
                <c:pt idx="1">
                  <c:v>71.92</c:v>
                </c:pt>
                <c:pt idx="2">
                  <c:v>72.459999999999994</c:v>
                </c:pt>
                <c:pt idx="3">
                  <c:v>72.62</c:v>
                </c:pt>
                <c:pt idx="4">
                  <c:v>73.06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89184"/>
        <c:axId val="39126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66</c:v>
                </c:pt>
                <c:pt idx="1">
                  <c:v>84.41</c:v>
                </c:pt>
                <c:pt idx="2">
                  <c:v>84.2</c:v>
                </c:pt>
                <c:pt idx="3">
                  <c:v>83.8</c:v>
                </c:pt>
                <c:pt idx="4">
                  <c:v>83.91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89184"/>
        <c:axId val="39126528"/>
      </c:lineChart>
      <c:dateAx>
        <c:axId val="38989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26528"/>
        <c:crosses val="autoZero"/>
        <c:auto val="1"/>
        <c:lblOffset val="100"/>
        <c:baseTimeUnit val="years"/>
      </c:dateAx>
      <c:valAx>
        <c:axId val="39126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89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111.03</c:v>
                </c:pt>
                <c:pt idx="1">
                  <c:v>109.35</c:v>
                </c:pt>
                <c:pt idx="2">
                  <c:v>108.57</c:v>
                </c:pt>
                <c:pt idx="3">
                  <c:v>104.15</c:v>
                </c:pt>
                <c:pt idx="4">
                  <c:v>112.33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20608"/>
        <c:axId val="49239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20608"/>
        <c:axId val="49239168"/>
      </c:lineChart>
      <c:dateAx>
        <c:axId val="4922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39168"/>
        <c:crosses val="autoZero"/>
        <c:auto val="1"/>
        <c:lblOffset val="100"/>
        <c:baseTimeUnit val="years"/>
      </c:dateAx>
      <c:valAx>
        <c:axId val="49239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20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91136"/>
        <c:axId val="72118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91136"/>
        <c:axId val="72118272"/>
      </c:lineChart>
      <c:dateAx>
        <c:axId val="72091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18272"/>
        <c:crosses val="autoZero"/>
        <c:auto val="1"/>
        <c:lblOffset val="100"/>
        <c:baseTimeUnit val="years"/>
      </c:dateAx>
      <c:valAx>
        <c:axId val="72118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091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41056"/>
        <c:axId val="7214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1056"/>
        <c:axId val="72143232"/>
      </c:lineChart>
      <c:dateAx>
        <c:axId val="72141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43232"/>
        <c:crosses val="autoZero"/>
        <c:auto val="1"/>
        <c:lblOffset val="100"/>
        <c:baseTimeUnit val="years"/>
      </c:dateAx>
      <c:valAx>
        <c:axId val="7214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41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54432"/>
        <c:axId val="9395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4432"/>
        <c:axId val="93956736"/>
      </c:lineChart>
      <c:dateAx>
        <c:axId val="9395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956736"/>
        <c:crosses val="autoZero"/>
        <c:auto val="1"/>
        <c:lblOffset val="100"/>
        <c:baseTimeUnit val="years"/>
      </c:dateAx>
      <c:valAx>
        <c:axId val="9395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95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99360"/>
        <c:axId val="140953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99360"/>
        <c:axId val="140953856"/>
      </c:lineChart>
      <c:dateAx>
        <c:axId val="14079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53856"/>
        <c:crosses val="autoZero"/>
        <c:auto val="1"/>
        <c:lblOffset val="100"/>
        <c:baseTimeUnit val="years"/>
      </c:dateAx>
      <c:valAx>
        <c:axId val="140953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79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325.88</c:v>
                </c:pt>
                <c:pt idx="1">
                  <c:v>233.29</c:v>
                </c:pt>
                <c:pt idx="2">
                  <c:v>4.93</c:v>
                </c:pt>
                <c:pt idx="3">
                  <c:v>34.229999999999997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07456"/>
        <c:axId val="145509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1574.53</c:v>
                </c:pt>
                <c:pt idx="1">
                  <c:v>1209.95</c:v>
                </c:pt>
                <c:pt idx="2">
                  <c:v>1136.5</c:v>
                </c:pt>
                <c:pt idx="3">
                  <c:v>1118.56</c:v>
                </c:pt>
                <c:pt idx="4">
                  <c:v>1111.31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07456"/>
        <c:axId val="145509376"/>
      </c:lineChart>
      <c:dateAx>
        <c:axId val="14550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09376"/>
        <c:crosses val="autoZero"/>
        <c:auto val="1"/>
        <c:lblOffset val="100"/>
        <c:baseTimeUnit val="years"/>
      </c:dateAx>
      <c:valAx>
        <c:axId val="145509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0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123.64</c:v>
                </c:pt>
                <c:pt idx="1">
                  <c:v>117.77</c:v>
                </c:pt>
                <c:pt idx="2">
                  <c:v>126.42</c:v>
                </c:pt>
                <c:pt idx="3">
                  <c:v>111.73</c:v>
                </c:pt>
                <c:pt idx="4">
                  <c:v>140.57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591168"/>
        <c:axId val="150713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57.36</c:v>
                </c:pt>
                <c:pt idx="1">
                  <c:v>69.48</c:v>
                </c:pt>
                <c:pt idx="2">
                  <c:v>71.650000000000006</c:v>
                </c:pt>
                <c:pt idx="3">
                  <c:v>72.33</c:v>
                </c:pt>
                <c:pt idx="4">
                  <c:v>75.540000000000006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91168"/>
        <c:axId val="150713856"/>
      </c:lineChart>
      <c:dateAx>
        <c:axId val="147591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713856"/>
        <c:crosses val="autoZero"/>
        <c:auto val="1"/>
        <c:lblOffset val="100"/>
        <c:baseTimeUnit val="years"/>
      </c:dateAx>
      <c:valAx>
        <c:axId val="150713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591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161.91999999999999</c:v>
                </c:pt>
                <c:pt idx="1">
                  <c:v>174.44</c:v>
                </c:pt>
                <c:pt idx="2">
                  <c:v>163.49</c:v>
                </c:pt>
                <c:pt idx="3">
                  <c:v>183.7</c:v>
                </c:pt>
                <c:pt idx="4">
                  <c:v>158.61000000000001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7440"/>
        <c:axId val="38959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279.91000000000003</c:v>
                </c:pt>
                <c:pt idx="1">
                  <c:v>220.67</c:v>
                </c:pt>
                <c:pt idx="2">
                  <c:v>217.82</c:v>
                </c:pt>
                <c:pt idx="3">
                  <c:v>215.28</c:v>
                </c:pt>
                <c:pt idx="4">
                  <c:v>207.96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7440"/>
        <c:axId val="38959360"/>
      </c:lineChart>
      <c:dateAx>
        <c:axId val="38957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59360"/>
        <c:crosses val="autoZero"/>
        <c:auto val="1"/>
        <c:lblOffset val="100"/>
        <c:baseTimeUnit val="years"/>
      </c:dateAx>
      <c:valAx>
        <c:axId val="38959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57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S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福島県　南会津町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Cc2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16424</v>
      </c>
      <c r="AM8" s="50"/>
      <c r="AN8" s="50"/>
      <c r="AO8" s="50"/>
      <c r="AP8" s="50"/>
      <c r="AQ8" s="50"/>
      <c r="AR8" s="50"/>
      <c r="AS8" s="50"/>
      <c r="AT8" s="45">
        <f>データ!T6</f>
        <v>886.47</v>
      </c>
      <c r="AU8" s="45"/>
      <c r="AV8" s="45"/>
      <c r="AW8" s="45"/>
      <c r="AX8" s="45"/>
      <c r="AY8" s="45"/>
      <c r="AZ8" s="45"/>
      <c r="BA8" s="45"/>
      <c r="BB8" s="45">
        <f>データ!U6</f>
        <v>18.53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24.43</v>
      </c>
      <c r="Q10" s="45"/>
      <c r="R10" s="45"/>
      <c r="S10" s="45"/>
      <c r="T10" s="45"/>
      <c r="U10" s="45"/>
      <c r="V10" s="45"/>
      <c r="W10" s="45">
        <f>データ!Q6</f>
        <v>95.15</v>
      </c>
      <c r="X10" s="45"/>
      <c r="Y10" s="45"/>
      <c r="Z10" s="45"/>
      <c r="AA10" s="45"/>
      <c r="AB10" s="45"/>
      <c r="AC10" s="45"/>
      <c r="AD10" s="50">
        <f>データ!R6</f>
        <v>3670</v>
      </c>
      <c r="AE10" s="50"/>
      <c r="AF10" s="50"/>
      <c r="AG10" s="50"/>
      <c r="AH10" s="50"/>
      <c r="AI10" s="50"/>
      <c r="AJ10" s="50"/>
      <c r="AK10" s="2"/>
      <c r="AL10" s="50">
        <f>データ!V6</f>
        <v>3965</v>
      </c>
      <c r="AM10" s="50"/>
      <c r="AN10" s="50"/>
      <c r="AO10" s="50"/>
      <c r="AP10" s="50"/>
      <c r="AQ10" s="50"/>
      <c r="AR10" s="50"/>
      <c r="AS10" s="50"/>
      <c r="AT10" s="45">
        <f>データ!W6</f>
        <v>1.43</v>
      </c>
      <c r="AU10" s="45"/>
      <c r="AV10" s="45"/>
      <c r="AW10" s="45"/>
      <c r="AX10" s="45"/>
      <c r="AY10" s="45"/>
      <c r="AZ10" s="45"/>
      <c r="BA10" s="45"/>
      <c r="BB10" s="45">
        <f>データ!X6</f>
        <v>2772.73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122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121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123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55</v>
      </c>
      <c r="N86" s="26" t="s">
        <v>55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73687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福島県　南会津町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24.43</v>
      </c>
      <c r="Q6" s="34">
        <f t="shared" si="3"/>
        <v>95.15</v>
      </c>
      <c r="R6" s="34">
        <f t="shared" si="3"/>
        <v>3670</v>
      </c>
      <c r="S6" s="34">
        <f t="shared" si="3"/>
        <v>16424</v>
      </c>
      <c r="T6" s="34">
        <f t="shared" si="3"/>
        <v>886.47</v>
      </c>
      <c r="U6" s="34">
        <f t="shared" si="3"/>
        <v>18.53</v>
      </c>
      <c r="V6" s="34">
        <f t="shared" si="3"/>
        <v>3965</v>
      </c>
      <c r="W6" s="34">
        <f t="shared" si="3"/>
        <v>1.43</v>
      </c>
      <c r="X6" s="34">
        <f t="shared" si="3"/>
        <v>2772.73</v>
      </c>
      <c r="Y6" s="35">
        <f>IF(Y7="",NA(),Y7)</f>
        <v>111.03</v>
      </c>
      <c r="Z6" s="35">
        <f t="shared" ref="Z6:AH6" si="4">IF(Z7="",NA(),Z7)</f>
        <v>109.35</v>
      </c>
      <c r="AA6" s="35">
        <f t="shared" si="4"/>
        <v>108.57</v>
      </c>
      <c r="AB6" s="35">
        <f t="shared" si="4"/>
        <v>104.15</v>
      </c>
      <c r="AC6" s="35">
        <f t="shared" si="4"/>
        <v>112.33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325.88</v>
      </c>
      <c r="BG6" s="35">
        <f t="shared" ref="BG6:BO6" si="7">IF(BG7="",NA(),BG7)</f>
        <v>233.29</v>
      </c>
      <c r="BH6" s="35">
        <f t="shared" si="7"/>
        <v>4.93</v>
      </c>
      <c r="BI6" s="35">
        <f t="shared" si="7"/>
        <v>34.229999999999997</v>
      </c>
      <c r="BJ6" s="34">
        <f t="shared" si="7"/>
        <v>0</v>
      </c>
      <c r="BK6" s="35">
        <f t="shared" si="7"/>
        <v>1574.53</v>
      </c>
      <c r="BL6" s="35">
        <f t="shared" si="7"/>
        <v>1209.95</v>
      </c>
      <c r="BM6" s="35">
        <f t="shared" si="7"/>
        <v>1136.5</v>
      </c>
      <c r="BN6" s="35">
        <f t="shared" si="7"/>
        <v>1118.56</v>
      </c>
      <c r="BO6" s="35">
        <f t="shared" si="7"/>
        <v>1111.31</v>
      </c>
      <c r="BP6" s="34" t="str">
        <f>IF(BP7="","",IF(BP7="-","【-】","【"&amp;SUBSTITUTE(TEXT(BP7,"#,##0.00"),"-","△")&amp;"】"))</f>
        <v>【728.30】</v>
      </c>
      <c r="BQ6" s="35">
        <f>IF(BQ7="",NA(),BQ7)</f>
        <v>123.64</v>
      </c>
      <c r="BR6" s="35">
        <f t="shared" ref="BR6:BZ6" si="8">IF(BR7="",NA(),BR7)</f>
        <v>117.77</v>
      </c>
      <c r="BS6" s="35">
        <f t="shared" si="8"/>
        <v>126.42</v>
      </c>
      <c r="BT6" s="35">
        <f t="shared" si="8"/>
        <v>111.73</v>
      </c>
      <c r="BU6" s="35">
        <f t="shared" si="8"/>
        <v>140.57</v>
      </c>
      <c r="BV6" s="35">
        <f t="shared" si="8"/>
        <v>57.36</v>
      </c>
      <c r="BW6" s="35">
        <f t="shared" si="8"/>
        <v>69.48</v>
      </c>
      <c r="BX6" s="35">
        <f t="shared" si="8"/>
        <v>71.650000000000006</v>
      </c>
      <c r="BY6" s="35">
        <f t="shared" si="8"/>
        <v>72.33</v>
      </c>
      <c r="BZ6" s="35">
        <f t="shared" si="8"/>
        <v>75.540000000000006</v>
      </c>
      <c r="CA6" s="34" t="str">
        <f>IF(CA7="","",IF(CA7="-","【-】","【"&amp;SUBSTITUTE(TEXT(CA7,"#,##0.00"),"-","△")&amp;"】"))</f>
        <v>【100.04】</v>
      </c>
      <c r="CB6" s="35">
        <f>IF(CB7="",NA(),CB7)</f>
        <v>161.91999999999999</v>
      </c>
      <c r="CC6" s="35">
        <f t="shared" ref="CC6:CK6" si="9">IF(CC7="",NA(),CC7)</f>
        <v>174.44</v>
      </c>
      <c r="CD6" s="35">
        <f t="shared" si="9"/>
        <v>163.49</v>
      </c>
      <c r="CE6" s="35">
        <f t="shared" si="9"/>
        <v>183.7</v>
      </c>
      <c r="CF6" s="35">
        <f t="shared" si="9"/>
        <v>158.61000000000001</v>
      </c>
      <c r="CG6" s="35">
        <f t="shared" si="9"/>
        <v>279.91000000000003</v>
      </c>
      <c r="CH6" s="35">
        <f t="shared" si="9"/>
        <v>220.67</v>
      </c>
      <c r="CI6" s="35">
        <f t="shared" si="9"/>
        <v>217.82</v>
      </c>
      <c r="CJ6" s="35">
        <f t="shared" si="9"/>
        <v>215.28</v>
      </c>
      <c r="CK6" s="35">
        <f t="shared" si="9"/>
        <v>207.96</v>
      </c>
      <c r="CL6" s="34" t="str">
        <f>IF(CL7="","",IF(CL7="-","【-】","【"&amp;SUBSTITUTE(TEXT(CL7,"#,##0.00"),"-","△")&amp;"】"))</f>
        <v>【137.82】</v>
      </c>
      <c r="CM6" s="35">
        <f>IF(CM7="",NA(),CM7)</f>
        <v>51.21</v>
      </c>
      <c r="CN6" s="35">
        <f t="shared" ref="CN6:CV6" si="10">IF(CN7="",NA(),CN7)</f>
        <v>52.14</v>
      </c>
      <c r="CO6" s="35">
        <f t="shared" si="10"/>
        <v>51.71</v>
      </c>
      <c r="CP6" s="35">
        <f t="shared" si="10"/>
        <v>54.43</v>
      </c>
      <c r="CQ6" s="35">
        <f t="shared" si="10"/>
        <v>54.21</v>
      </c>
      <c r="CR6" s="35">
        <f t="shared" si="10"/>
        <v>40.07</v>
      </c>
      <c r="CS6" s="35">
        <f t="shared" si="10"/>
        <v>55.81</v>
      </c>
      <c r="CT6" s="35">
        <f t="shared" si="10"/>
        <v>54.44</v>
      </c>
      <c r="CU6" s="35">
        <f t="shared" si="10"/>
        <v>54.67</v>
      </c>
      <c r="CV6" s="35">
        <f t="shared" si="10"/>
        <v>53.51</v>
      </c>
      <c r="CW6" s="34" t="str">
        <f>IF(CW7="","",IF(CW7="-","【-】","【"&amp;SUBSTITUTE(TEXT(CW7,"#,##0.00"),"-","△")&amp;"】"))</f>
        <v>【60.09】</v>
      </c>
      <c r="CX6" s="35">
        <f>IF(CX7="",NA(),CX7)</f>
        <v>71.540000000000006</v>
      </c>
      <c r="CY6" s="35">
        <f t="shared" ref="CY6:DG6" si="11">IF(CY7="",NA(),CY7)</f>
        <v>71.92</v>
      </c>
      <c r="CZ6" s="35">
        <f t="shared" si="11"/>
        <v>72.459999999999994</v>
      </c>
      <c r="DA6" s="35">
        <f t="shared" si="11"/>
        <v>72.62</v>
      </c>
      <c r="DB6" s="35">
        <f t="shared" si="11"/>
        <v>73.06</v>
      </c>
      <c r="DC6" s="35">
        <f t="shared" si="11"/>
        <v>66</v>
      </c>
      <c r="DD6" s="35">
        <f t="shared" si="11"/>
        <v>84.41</v>
      </c>
      <c r="DE6" s="35">
        <f t="shared" si="11"/>
        <v>84.2</v>
      </c>
      <c r="DF6" s="35">
        <f t="shared" si="11"/>
        <v>83.8</v>
      </c>
      <c r="DG6" s="35">
        <f t="shared" si="11"/>
        <v>83.91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5">
        <f t="shared" si="14"/>
        <v>2.14</v>
      </c>
      <c r="EI6" s="34">
        <f t="shared" si="14"/>
        <v>0</v>
      </c>
      <c r="EJ6" s="35">
        <f t="shared" si="14"/>
        <v>0.18</v>
      </c>
      <c r="EK6" s="35">
        <f t="shared" si="14"/>
        <v>7.0000000000000007E-2</v>
      </c>
      <c r="EL6" s="35">
        <f t="shared" si="14"/>
        <v>0.04</v>
      </c>
      <c r="EM6" s="35">
        <f t="shared" si="14"/>
        <v>0.11</v>
      </c>
      <c r="EN6" s="35">
        <f t="shared" si="14"/>
        <v>0.15</v>
      </c>
      <c r="EO6" s="34" t="str">
        <f>IF(EO7="","",IF(EO7="-","【-】","【"&amp;SUBSTITUTE(TEXT(EO7,"#,##0.00"),"-","△")&amp;"】"))</f>
        <v>【0.27】</v>
      </c>
    </row>
    <row r="7" spans="1:145" s="36" customFormat="1" x14ac:dyDescent="0.15">
      <c r="A7" s="28"/>
      <c r="B7" s="37">
        <v>2016</v>
      </c>
      <c r="C7" s="37">
        <v>73687</v>
      </c>
      <c r="D7" s="37">
        <v>47</v>
      </c>
      <c r="E7" s="37">
        <v>17</v>
      </c>
      <c r="F7" s="37">
        <v>1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24.43</v>
      </c>
      <c r="Q7" s="38">
        <v>95.15</v>
      </c>
      <c r="R7" s="38">
        <v>3670</v>
      </c>
      <c r="S7" s="38">
        <v>16424</v>
      </c>
      <c r="T7" s="38">
        <v>886.47</v>
      </c>
      <c r="U7" s="38">
        <v>18.53</v>
      </c>
      <c r="V7" s="38">
        <v>3965</v>
      </c>
      <c r="W7" s="38">
        <v>1.43</v>
      </c>
      <c r="X7" s="38">
        <v>2772.73</v>
      </c>
      <c r="Y7" s="38">
        <v>111.03</v>
      </c>
      <c r="Z7" s="38">
        <v>109.35</v>
      </c>
      <c r="AA7" s="38">
        <v>108.57</v>
      </c>
      <c r="AB7" s="38">
        <v>104.15</v>
      </c>
      <c r="AC7" s="38">
        <v>112.33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325.88</v>
      </c>
      <c r="BG7" s="38">
        <v>233.29</v>
      </c>
      <c r="BH7" s="38">
        <v>4.93</v>
      </c>
      <c r="BI7" s="38">
        <v>34.229999999999997</v>
      </c>
      <c r="BJ7" s="38">
        <v>0</v>
      </c>
      <c r="BK7" s="38">
        <v>1574.53</v>
      </c>
      <c r="BL7" s="38">
        <v>1209.95</v>
      </c>
      <c r="BM7" s="38">
        <v>1136.5</v>
      </c>
      <c r="BN7" s="38">
        <v>1118.56</v>
      </c>
      <c r="BO7" s="38">
        <v>1111.31</v>
      </c>
      <c r="BP7" s="38">
        <v>728.3</v>
      </c>
      <c r="BQ7" s="38">
        <v>123.64</v>
      </c>
      <c r="BR7" s="38">
        <v>117.77</v>
      </c>
      <c r="BS7" s="38">
        <v>126.42</v>
      </c>
      <c r="BT7" s="38">
        <v>111.73</v>
      </c>
      <c r="BU7" s="38">
        <v>140.57</v>
      </c>
      <c r="BV7" s="38">
        <v>57.36</v>
      </c>
      <c r="BW7" s="38">
        <v>69.48</v>
      </c>
      <c r="BX7" s="38">
        <v>71.650000000000006</v>
      </c>
      <c r="BY7" s="38">
        <v>72.33</v>
      </c>
      <c r="BZ7" s="38">
        <v>75.540000000000006</v>
      </c>
      <c r="CA7" s="38">
        <v>100.04</v>
      </c>
      <c r="CB7" s="38">
        <v>161.91999999999999</v>
      </c>
      <c r="CC7" s="38">
        <v>174.44</v>
      </c>
      <c r="CD7" s="38">
        <v>163.49</v>
      </c>
      <c r="CE7" s="38">
        <v>183.7</v>
      </c>
      <c r="CF7" s="38">
        <v>158.61000000000001</v>
      </c>
      <c r="CG7" s="38">
        <v>279.91000000000003</v>
      </c>
      <c r="CH7" s="38">
        <v>220.67</v>
      </c>
      <c r="CI7" s="38">
        <v>217.82</v>
      </c>
      <c r="CJ7" s="38">
        <v>215.28</v>
      </c>
      <c r="CK7" s="38">
        <v>207.96</v>
      </c>
      <c r="CL7" s="38">
        <v>137.82</v>
      </c>
      <c r="CM7" s="38">
        <v>51.21</v>
      </c>
      <c r="CN7" s="38">
        <v>52.14</v>
      </c>
      <c r="CO7" s="38">
        <v>51.71</v>
      </c>
      <c r="CP7" s="38">
        <v>54.43</v>
      </c>
      <c r="CQ7" s="38">
        <v>54.21</v>
      </c>
      <c r="CR7" s="38">
        <v>40.07</v>
      </c>
      <c r="CS7" s="38">
        <v>55.81</v>
      </c>
      <c r="CT7" s="38">
        <v>54.44</v>
      </c>
      <c r="CU7" s="38">
        <v>54.67</v>
      </c>
      <c r="CV7" s="38">
        <v>53.51</v>
      </c>
      <c r="CW7" s="38">
        <v>60.09</v>
      </c>
      <c r="CX7" s="38">
        <v>71.540000000000006</v>
      </c>
      <c r="CY7" s="38">
        <v>71.92</v>
      </c>
      <c r="CZ7" s="38">
        <v>72.459999999999994</v>
      </c>
      <c r="DA7" s="38">
        <v>72.62</v>
      </c>
      <c r="DB7" s="38">
        <v>73.06</v>
      </c>
      <c r="DC7" s="38">
        <v>66</v>
      </c>
      <c r="DD7" s="38">
        <v>84.41</v>
      </c>
      <c r="DE7" s="38">
        <v>84.2</v>
      </c>
      <c r="DF7" s="38">
        <v>83.8</v>
      </c>
      <c r="DG7" s="38">
        <v>83.91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2.14</v>
      </c>
      <c r="EI7" s="38">
        <v>0</v>
      </c>
      <c r="EJ7" s="38">
        <v>0.18</v>
      </c>
      <c r="EK7" s="38">
        <v>7.0000000000000007E-2</v>
      </c>
      <c r="EL7" s="38">
        <v>0.04</v>
      </c>
      <c r="EM7" s="38">
        <v>0.11</v>
      </c>
      <c r="EN7" s="38">
        <v>0.15</v>
      </c>
      <c r="EO7" s="38">
        <v>0.27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2018-02-26T04:23:33Z</dcterms:modified>
</cp:coreProperties>
</file>