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<sst xmlns="http://schemas.openxmlformats.org/spreadsheetml/2006/main" count="240" uniqueCount="126">
  <si>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</si>
  <si>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</si>
  <si>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</si>
  <si>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</si>
  <si>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</si>
  <si>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</si>
  <si>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</si>
  <si>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</si>
  <si>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</si>
  <si>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</si>
  <si>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</si>
  <si>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</si>
  <si>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</si>
  <si>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</si>
  <si>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</si>
  <si>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</si>
  <si>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</si>
  <si>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</si>
  <si>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</si>
  <si>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</si>
  <si>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</si>
  <si>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</si>
  <si>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</si>
  <si>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</si>
  <si>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</si>
  <si>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</si>
  <si>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</si>
  <si>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</si>
  <si>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</si>
  <si>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</si>
  <si>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</si>
  <si>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</si>
  <si>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</si>
  <si>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</si>
  <si>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</si>
  <si>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</si>
  <si>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</si>
  <si>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</si>
  <si>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</si>
  <si>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</si>
  <si>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</si>
  <si>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</si>
  <si>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</si>
  <si>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</si>
  <si>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</si>
  <si>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</si>
  <si>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</si>
  <si>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</si>
  <si>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</si>
  <si>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</si>
  <si>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</si>
  <si>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</si>
  <si>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</si>
  <si>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</si>
  <si>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</si>
  <si>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</si>
  <si>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</si>
  <si>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</si>
  <si>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</si>
  <si>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</si>
  <si>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</si>
  <si>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</si>
  <si>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</si>
  <si>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</si>
  <si>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</si>
  <si>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</si>
  <si>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</si>
  <si>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</si>
  <si>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</si>
  <si>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</si>
  <si>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</si>
  <si>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</si>
  <si>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</si>
  <si>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</si>
  <si>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</si>
  <si>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</si>
  <si>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</si>
  <si>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</si>
  <si>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</si>
  <si>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</si>
  <si>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</si>
  <si>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</si>
  <si>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</si>
  <si>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</si>
  <si>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</si>
  <si>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</si>
  <si>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</si>
  <si>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</si>
  <si>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</si>
  <si>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</si>
  <si>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</si>
  <si>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</si>
  <si>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</si>
  <si>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</si>
  <si>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</si>
  <si>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</si>
  <si>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</si>
  <si>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</si>
  <si>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</si>
  <si>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</si>
  <si>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</si>
  <si>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</si>
  <si>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</si>
  <si>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</si>
  <si>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</si>
  <si>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</si>
  <si>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</si>
  <si>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</si>
  <si>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</si>
  <si>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</si>
  <si>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檜枝岐村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</si>
  <si>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</si>
  <si>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</si>
  <si>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</si>
  <si>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</si>
  <si>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</si>
  <si>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</si>
  <si>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</si>
  <si>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</si>
  <si>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</si>
  <si>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</si>
  <si>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</si>
  <si>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しかし、処理設備によっては耐用年数を超えるものがあり、管渠においては主要な管きょに腐食は見られないが、不明水の流入等により腐食を含めた老朽箇所がいくつかあると推測できる。</t>
    <rPh sb="97" eb="99">
      <t>シュヨウ</t>
    </rPh>
    <rPh sb="100" eb="101">
      <t>カン</t>
    </rPh>
    <rPh sb="104" eb="106">
      <t>フショク</t>
    </rPh>
    <rPh sb="107" eb="108">
      <t>ミ</t>
    </rPh>
    <rPh sb="114" eb="116">
      <t>フメイ</t>
    </rPh>
    <rPh sb="116" eb="117">
      <t>スイ</t>
    </rPh>
    <rPh sb="118" eb="120">
      <t>リュウニュウ</t>
    </rPh>
    <rPh sb="120" eb="121">
      <t>トウ</t>
    </rPh>
    <rPh sb="127" eb="128">
      <t>フク</t>
    </rPh>
    <rPh sb="130" eb="132">
      <t>ロウキュウ</t>
    </rPh>
    <rPh sb="142" eb="144">
      <t>スイソク</t>
    </rPh>
    <phoneticPr fontId="4"/>
  </si>
  <si>
    <t>　収益的収支比率と経費回収率について、平成27年度は例外的な費用が発生したが、根本的な改善策として流動人口や定住人口などの下水道利用者が増え、経費回収率が上がっていくことで、それに比例して収益的収支比率も向上していくと思われるため利用者の確保が必要になる。
　施設利用率については、改善策として利用者の増加による有収水量の増加が必要となる。
　老朽化については、処理設備等は耐用年数が過ぎたものや迫りつつあるものが混在しているため、計画的な処理設備等の更新・修繕などが必要になってくる。管渠については28年度に主要な管きょの点検を行ったため、その他の管きょの点検を実施し、必要に応じて修繕等を行う必要がある。</t>
    <rPh sb="252" eb="253">
      <t>ネン</t>
    </rPh>
    <rPh sb="253" eb="254">
      <t>ド</t>
    </rPh>
    <rPh sb="255" eb="257">
      <t>シュヨウ</t>
    </rPh>
    <rPh sb="258" eb="259">
      <t>カン</t>
    </rPh>
    <rPh sb="262" eb="264">
      <t>テンケン</t>
    </rPh>
    <rPh sb="265" eb="266">
      <t>オコナ</t>
    </rPh>
    <rPh sb="273" eb="274">
      <t>タ</t>
    </rPh>
    <rPh sb="275" eb="276">
      <t>カン</t>
    </rPh>
    <phoneticPr fontId="4"/>
  </si>
  <si>
    <t>　収益的収支比率が70％台に上がり、経費回収率は30％を超える状況となっている。この数値を見ると、下水道使用料の収入で歳出を賄うことができていないが、27年度の外部収入に対する依存が減っていると考えられる。経費回収率が平均で30％を超えない原因は、下水道使用料を低価格に設定しているため料金収入が少ないことや、流動・定住人口の利用者減少のため料金収入が少ないことが考えられる。以上を踏まえると収益的収支比率と経費回収率が健全ではない経営をしていると判断できる。経費回収率は、類似団体の平均と比べても約2倍ほどの差があるため、下水道使用料の設定が類似団体と比べ大きな違いがあると解釈することができる。
　汚水処理原価は昨年度と比べて約1/3となっている。これは前年度に突発的な費用を要して当該原価が突出して高価になったためである、前々年度以前の値とほぼ一致しているため通常の経営に戻ったと考えられる。
　施設利用率は約30％となっており、この原因として定住人口が少ないことに加え、汚水量が流動人口に大きく左右されているためと考えられる。定住人口に大きな差はないため、現状の主な原因は流動人口の減少によるものと推測できる。</t>
    <rPh sb="14" eb="15">
      <t>ア</t>
    </rPh>
    <rPh sb="80" eb="82">
      <t>ガイブ</t>
    </rPh>
    <rPh sb="82" eb="84">
      <t>シュウニュウ</t>
    </rPh>
    <rPh sb="85" eb="86">
      <t>タイ</t>
    </rPh>
    <rPh sb="88" eb="90">
      <t>イゾン</t>
    </rPh>
    <rPh sb="91" eb="92">
      <t>ヘ</t>
    </rPh>
    <rPh sb="97" eb="98">
      <t>カンガ</t>
    </rPh>
    <rPh sb="109" eb="111">
      <t>ヘイキン</t>
    </rPh>
    <rPh sb="312" eb="313">
      <t>クラ</t>
    </rPh>
    <rPh sb="315" eb="316">
      <t>ヤク</t>
    </rPh>
    <rPh sb="329" eb="332">
      <t>ゼンネンド</t>
    </rPh>
    <rPh sb="333" eb="336">
      <t>トッパツテキ</t>
    </rPh>
    <rPh sb="337" eb="339">
      <t>ヒヨウ</t>
    </rPh>
    <rPh sb="340" eb="341">
      <t>ヨウ</t>
    </rPh>
    <rPh sb="343" eb="345">
      <t>トウガイ</t>
    </rPh>
    <rPh sb="345" eb="347">
      <t>ゲンカ</t>
    </rPh>
    <rPh sb="348" eb="350">
      <t>トッシュツ</t>
    </rPh>
    <rPh sb="352" eb="354">
      <t>コウカ</t>
    </rPh>
    <rPh sb="364" eb="366">
      <t>ゼンゼン</t>
    </rPh>
    <rPh sb="366" eb="367">
      <t>ネン</t>
    </rPh>
    <rPh sb="367" eb="368">
      <t>ド</t>
    </rPh>
    <rPh sb="368" eb="370">
      <t>イゼン</t>
    </rPh>
    <rPh sb="371" eb="372">
      <t>アタイ</t>
    </rPh>
    <rPh sb="375" eb="377">
      <t>イッチ</t>
    </rPh>
    <rPh sb="383" eb="385">
      <t>ツウジョウ</t>
    </rPh>
    <rPh sb="386" eb="388">
      <t>ケイエイ</t>
    </rPh>
    <rPh sb="389" eb="390">
      <t>モド</t>
    </rPh>
    <rPh sb="393" eb="394">
      <t>カンガ</t>
    </rPh>
    <rPh sb="467" eb="469">
      <t>テイジュウ</t>
    </rPh>
    <rPh sb="469" eb="471">
      <t>ジンコウ</t>
    </rPh>
    <rPh sb="472" eb="473">
      <t>オオ</t>
    </rPh>
    <rPh sb="475" eb="476">
      <t>サ</t>
    </rPh>
    <rPh sb="482" eb="484">
      <t>ゲンジョウ</t>
    </rPh>
    <rPh sb="485" eb="486">
      <t>オモ</t>
    </rPh>
    <rPh sb="487" eb="489">
      <t>ゲンイン</t>
    </rPh>
    <rPh sb="503" eb="505">
      <t>スイソク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</si>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</sst>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085760"/>
        <c:axId val="821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82085760"/>
        <c:axId val="82104320"/>
      </c:lineChart>
      <c:dateAx>
        <c:axId val="82085760"/>
        <c:scaling>
          <c:orientation val="minMax"/>
        </c:scaling>
        <c:delete val="1"/>
        <c:axPos val="b"/>
        <c:numFmt formatCode="ge" sourceLinked="1"/>
        <c:majorTickMark val="none"/>
        <c:minorTickMark val="none"/>
        <c:tickLblPos val="none"/>
        <c:crossAx val="82104320"/>
        <c:crosses val="autoZero"/>
        <c:auto val="1"/>
        <c:lblOffset val="100"/>
        <c:baseTimeUnit val="years"/>
      </c:dateAx>
      <c:valAx>
        <c:axId val="821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33.75</c:v>
                </c:pt>
                <c:pt idx="1">
                  <c:v>29.92</c:v>
                </c:pt>
                <c:pt idx="2">
                  <c:v>29.92</c:v>
                </c:pt>
                <c:pt idx="3">
                  <c:v>31.58</c:v>
                </c:pt>
                <c:pt idx="4">
                  <c:v>28.25</c:v>
                </c:pt>
              </c:numCache>
            </c:numRef>
          </c:val>
        </c:ser>
        <c:dLbls>
          <c:showLegendKey val="0"/>
          <c:showVal val="0"/>
          <c:showCatName val="0"/>
          <c:showSerName val="0"/>
          <c:showPercent val="0"/>
          <c:showBubbleSize val="0"/>
        </c:dLbls>
        <c:gapWidth val="150"/>
        <c:axId val="87349504"/>
        <c:axId val="874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87349504"/>
        <c:axId val="87441792"/>
      </c:lineChart>
      <c:dateAx>
        <c:axId val="87349504"/>
        <c:scaling>
          <c:orientation val="minMax"/>
        </c:scaling>
        <c:delete val="1"/>
        <c:axPos val="b"/>
        <c:numFmt formatCode="ge" sourceLinked="1"/>
        <c:majorTickMark val="none"/>
        <c:minorTickMark val="none"/>
        <c:tickLblPos val="none"/>
        <c:crossAx val="87441792"/>
        <c:crosses val="autoZero"/>
        <c:auto val="1"/>
        <c:lblOffset val="100"/>
        <c:baseTimeUnit val="years"/>
      </c:dateAx>
      <c:valAx>
        <c:axId val="874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7459712"/>
        <c:axId val="8746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87459712"/>
        <c:axId val="87465984"/>
      </c:lineChart>
      <c:dateAx>
        <c:axId val="87459712"/>
        <c:scaling>
          <c:orientation val="minMax"/>
        </c:scaling>
        <c:delete val="1"/>
        <c:axPos val="b"/>
        <c:numFmt formatCode="ge" sourceLinked="1"/>
        <c:majorTickMark val="none"/>
        <c:minorTickMark val="none"/>
        <c:tickLblPos val="none"/>
        <c:crossAx val="87465984"/>
        <c:crosses val="autoZero"/>
        <c:auto val="1"/>
        <c:lblOffset val="100"/>
        <c:baseTimeUnit val="years"/>
      </c:dateAx>
      <c:valAx>
        <c:axId val="874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84.87</c:v>
                </c:pt>
                <c:pt idx="1">
                  <c:v>83.79</c:v>
                </c:pt>
                <c:pt idx="2">
                  <c:v>82.24</c:v>
                </c:pt>
                <c:pt idx="3">
                  <c:v>54.94</c:v>
                </c:pt>
                <c:pt idx="4">
                  <c:v>72.81</c:v>
                </c:pt>
              </c:numCache>
            </c:numRef>
          </c:val>
        </c:ser>
        <c:dLbls>
          <c:showLegendKey val="0"/>
          <c:showVal val="0"/>
          <c:showCatName val="0"/>
          <c:showSerName val="0"/>
          <c:showPercent val="0"/>
          <c:showBubbleSize val="0"/>
        </c:dLbls>
        <c:gapWidth val="150"/>
        <c:axId val="85947904"/>
        <c:axId val="859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47904"/>
        <c:axId val="85949824"/>
      </c:lineChart>
      <c:dateAx>
        <c:axId val="85947904"/>
        <c:scaling>
          <c:orientation val="minMax"/>
        </c:scaling>
        <c:delete val="1"/>
        <c:axPos val="b"/>
        <c:numFmt formatCode="ge" sourceLinked="1"/>
        <c:majorTickMark val="none"/>
        <c:minorTickMark val="none"/>
        <c:tickLblPos val="none"/>
        <c:crossAx val="85949824"/>
        <c:crosses val="autoZero"/>
        <c:auto val="1"/>
        <c:lblOffset val="100"/>
        <c:baseTimeUnit val="years"/>
      </c:dateAx>
      <c:valAx>
        <c:axId val="859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72096"/>
        <c:axId val="859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72096"/>
        <c:axId val="85974016"/>
      </c:lineChart>
      <c:dateAx>
        <c:axId val="85972096"/>
        <c:scaling>
          <c:orientation val="minMax"/>
        </c:scaling>
        <c:delete val="1"/>
        <c:axPos val="b"/>
        <c:numFmt formatCode="ge" sourceLinked="1"/>
        <c:majorTickMark val="none"/>
        <c:minorTickMark val="none"/>
        <c:tickLblPos val="none"/>
        <c:crossAx val="85974016"/>
        <c:crosses val="autoZero"/>
        <c:auto val="1"/>
        <c:lblOffset val="100"/>
        <c:baseTimeUnit val="years"/>
      </c:dateAx>
      <c:valAx>
        <c:axId val="859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024960"/>
        <c:axId val="860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24960"/>
        <c:axId val="86026880"/>
      </c:lineChart>
      <c:dateAx>
        <c:axId val="86024960"/>
        <c:scaling>
          <c:orientation val="minMax"/>
        </c:scaling>
        <c:delete val="1"/>
        <c:axPos val="b"/>
        <c:numFmt formatCode="ge" sourceLinked="1"/>
        <c:majorTickMark val="none"/>
        <c:minorTickMark val="none"/>
        <c:tickLblPos val="none"/>
        <c:crossAx val="86026880"/>
        <c:crosses val="autoZero"/>
        <c:auto val="1"/>
        <c:lblOffset val="100"/>
        <c:baseTimeUnit val="years"/>
      </c:dateAx>
      <c:valAx>
        <c:axId val="860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184128"/>
        <c:axId val="871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84128"/>
        <c:axId val="87186048"/>
      </c:lineChart>
      <c:dateAx>
        <c:axId val="87184128"/>
        <c:scaling>
          <c:orientation val="minMax"/>
        </c:scaling>
        <c:delete val="1"/>
        <c:axPos val="b"/>
        <c:numFmt formatCode="ge" sourceLinked="1"/>
        <c:majorTickMark val="none"/>
        <c:minorTickMark val="none"/>
        <c:tickLblPos val="none"/>
        <c:crossAx val="87186048"/>
        <c:crosses val="autoZero"/>
        <c:auto val="1"/>
        <c:lblOffset val="100"/>
        <c:baseTimeUnit val="years"/>
      </c:dateAx>
      <c:valAx>
        <c:axId val="871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222528"/>
        <c:axId val="872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222528"/>
        <c:axId val="87228800"/>
      </c:lineChart>
      <c:dateAx>
        <c:axId val="87222528"/>
        <c:scaling>
          <c:orientation val="minMax"/>
        </c:scaling>
        <c:delete val="1"/>
        <c:axPos val="b"/>
        <c:numFmt formatCode="ge" sourceLinked="1"/>
        <c:majorTickMark val="none"/>
        <c:minorTickMark val="none"/>
        <c:tickLblPos val="none"/>
        <c:crossAx val="87228800"/>
        <c:crosses val="autoZero"/>
        <c:auto val="1"/>
        <c:lblOffset val="100"/>
        <c:baseTimeUnit val="years"/>
      </c:dateAx>
      <c:valAx>
        <c:axId val="872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1309.7</c:v>
                </c:pt>
                <c:pt idx="4">
                  <c:v>0</c:v>
                </c:pt>
              </c:numCache>
            </c:numRef>
          </c:val>
        </c:ser>
        <c:dLbls>
          <c:showLegendKey val="0"/>
          <c:showVal val="0"/>
          <c:showCatName val="0"/>
          <c:showSerName val="0"/>
          <c:showPercent val="0"/>
          <c:showBubbleSize val="0"/>
        </c:dLbls>
        <c:gapWidth val="150"/>
        <c:axId val="87246720"/>
        <c:axId val="872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87246720"/>
        <c:axId val="87257088"/>
      </c:lineChart>
      <c:dateAx>
        <c:axId val="87246720"/>
        <c:scaling>
          <c:orientation val="minMax"/>
        </c:scaling>
        <c:delete val="1"/>
        <c:axPos val="b"/>
        <c:numFmt formatCode="ge" sourceLinked="1"/>
        <c:majorTickMark val="none"/>
        <c:minorTickMark val="none"/>
        <c:tickLblPos val="none"/>
        <c:crossAx val="87257088"/>
        <c:crosses val="autoZero"/>
        <c:auto val="1"/>
        <c:lblOffset val="100"/>
        <c:baseTimeUnit val="years"/>
      </c:dateAx>
      <c:valAx>
        <c:axId val="872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25.58</c:v>
                </c:pt>
                <c:pt idx="1">
                  <c:v>25.2</c:v>
                </c:pt>
                <c:pt idx="2">
                  <c:v>24</c:v>
                </c:pt>
                <c:pt idx="3">
                  <c:v>13.52</c:v>
                </c:pt>
                <c:pt idx="4">
                  <c:v>39.950000000000003</c:v>
                </c:pt>
              </c:numCache>
            </c:numRef>
          </c:val>
        </c:ser>
        <c:dLbls>
          <c:showLegendKey val="0"/>
          <c:showVal val="0"/>
          <c:showCatName val="0"/>
          <c:showSerName val="0"/>
          <c:showPercent val="0"/>
          <c:showBubbleSize val="0"/>
        </c:dLbls>
        <c:gapWidth val="150"/>
        <c:axId val="87295488"/>
        <c:axId val="872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87295488"/>
        <c:axId val="87297408"/>
      </c:lineChart>
      <c:dateAx>
        <c:axId val="87295488"/>
        <c:scaling>
          <c:orientation val="minMax"/>
        </c:scaling>
        <c:delete val="1"/>
        <c:axPos val="b"/>
        <c:numFmt formatCode="ge" sourceLinked="1"/>
        <c:majorTickMark val="none"/>
        <c:minorTickMark val="none"/>
        <c:tickLblPos val="none"/>
        <c:crossAx val="87297408"/>
        <c:crosses val="autoZero"/>
        <c:auto val="1"/>
        <c:lblOffset val="100"/>
        <c:baseTimeUnit val="years"/>
      </c:dateAx>
      <c:valAx>
        <c:axId val="872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247.15</c:v>
                </c:pt>
                <c:pt idx="1">
                  <c:v>253.73</c:v>
                </c:pt>
                <c:pt idx="2">
                  <c:v>266.48</c:v>
                </c:pt>
                <c:pt idx="3">
                  <c:v>478.43</c:v>
                </c:pt>
                <c:pt idx="4">
                  <c:v>159.57</c:v>
                </c:pt>
              </c:numCache>
            </c:numRef>
          </c:val>
        </c:ser>
        <c:dLbls>
          <c:showLegendKey val="0"/>
          <c:showVal val="0"/>
          <c:showCatName val="0"/>
          <c:showSerName val="0"/>
          <c:showPercent val="0"/>
          <c:showBubbleSize val="0"/>
        </c:dLbls>
        <c:gapWidth val="150"/>
        <c:axId val="87317120"/>
        <c:axId val="873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87317120"/>
        <c:axId val="87335680"/>
      </c:lineChart>
      <c:dateAx>
        <c:axId val="87317120"/>
        <c:scaling>
          <c:orientation val="minMax"/>
        </c:scaling>
        <c:delete val="1"/>
        <c:axPos val="b"/>
        <c:numFmt formatCode="ge" sourceLinked="1"/>
        <c:majorTickMark val="none"/>
        <c:minorTickMark val="none"/>
        <c:tickLblPos val="none"/>
        <c:crossAx val="87335680"/>
        <c:crosses val="autoZero"/>
        <c:auto val="1"/>
        <c:lblOffset val="100"/>
        <c:baseTimeUnit val="years"/>
      </c:dateAx>
      <c:valAx>
        <c:axId val="873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檜枝岐村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584</v>
      </c>
      <c r="AM8" s="50"/>
      <c r="AN8" s="50"/>
      <c r="AO8" s="50"/>
      <c r="AP8" s="50"/>
      <c r="AQ8" s="50"/>
      <c r="AR8" s="50"/>
      <c r="AS8" s="50"/>
      <c r="AT8" s="45">
        <f>データ!T6</f>
        <v>390.46</v>
      </c>
      <c r="AU8" s="45"/>
      <c r="AV8" s="45"/>
      <c r="AW8" s="45"/>
      <c r="AX8" s="45"/>
      <c r="AY8" s="45"/>
      <c r="AZ8" s="45"/>
      <c r="BA8" s="45"/>
      <c r="BB8" s="45">
        <f>データ!U6</f>
        <v>1.5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69.33</v>
      </c>
      <c r="X10" s="45"/>
      <c r="Y10" s="45"/>
      <c r="Z10" s="45"/>
      <c r="AA10" s="45"/>
      <c r="AB10" s="45"/>
      <c r="AC10" s="45"/>
      <c r="AD10" s="50">
        <f>データ!R6</f>
        <v>1050</v>
      </c>
      <c r="AE10" s="50"/>
      <c r="AF10" s="50"/>
      <c r="AG10" s="50"/>
      <c r="AH10" s="50"/>
      <c r="AI10" s="50"/>
      <c r="AJ10" s="50"/>
      <c r="AK10" s="2"/>
      <c r="AL10" s="50">
        <f>データ!V6</f>
        <v>571</v>
      </c>
      <c r="AM10" s="50"/>
      <c r="AN10" s="50"/>
      <c r="AO10" s="50"/>
      <c r="AP10" s="50"/>
      <c r="AQ10" s="50"/>
      <c r="AR10" s="50"/>
      <c r="AS10" s="50"/>
      <c r="AT10" s="45">
        <f>データ!W6</f>
        <v>0.27</v>
      </c>
      <c r="AU10" s="45"/>
      <c r="AV10" s="45"/>
      <c r="AW10" s="45"/>
      <c r="AX10" s="45"/>
      <c r="AY10" s="45"/>
      <c r="AZ10" s="45"/>
      <c r="BA10" s="45"/>
      <c r="BB10" s="45">
        <f>データ!X6</f>
        <v>2114.81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73644</v>
      </c>
      <c r="D6" s="33">
        <f t="shared" si="3"/>
        <v>47</v>
      </c>
      <c r="E6" s="33">
        <f t="shared" si="3"/>
        <v>17</v>
      </c>
      <c r="F6" s="33">
        <f t="shared" si="3"/>
        <v>4</v>
      </c>
      <c r="G6" s="33">
        <f t="shared" si="3"/>
        <v>0</v>
      </c>
      <c r="H6" s="33" t="str">
        <f t="shared" si="3"/>
        <v>福島県　檜枝岐村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100</v>
      </c>
      <c r="Q6" s="34">
        <f t="shared" si="3"/>
        <v>69.33</v>
      </c>
      <c r="R6" s="34">
        <f t="shared" si="3"/>
        <v>1050</v>
      </c>
      <c r="S6" s="34">
        <f t="shared" si="3"/>
        <v>584</v>
      </c>
      <c r="T6" s="34">
        <f t="shared" si="3"/>
        <v>390.46</v>
      </c>
      <c r="U6" s="34">
        <f t="shared" si="3"/>
        <v>1.5</v>
      </c>
      <c r="V6" s="34">
        <f t="shared" si="3"/>
        <v>571</v>
      </c>
      <c r="W6" s="34">
        <f t="shared" si="3"/>
        <v>0.27</v>
      </c>
      <c r="X6" s="34">
        <f t="shared" si="3"/>
        <v>2114.81</v>
      </c>
      <c r="Y6" s="35">
        <f>IF(Y7="",NA(),Y7)</f>
        <v>84.87</v>
      </c>
      <c r="Z6" s="35">
        <f t="shared" ref="Z6:AH6" si="4">IF(Z7="",NA(),Z7)</f>
        <v>83.79</v>
      </c>
      <c r="AA6" s="35">
        <f t="shared" si="4"/>
        <v>82.24</v>
      </c>
      <c r="AB6" s="35">
        <f t="shared" si="4"/>
        <v>54.94</v>
      </c>
      <c r="AC6" s="35">
        <f t="shared" si="4"/>
        <v>72.81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1309.7</v>
      </c>
      <c r="BJ6" s="34">
        <f t="shared" si="7"/>
        <v>0</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25.58</v>
      </c>
      <c r="BR6" s="35">
        <f t="shared" ref="BR6:BZ6" si="8">IF(BR7="",NA(),BR7)</f>
        <v>25.2</v>
      </c>
      <c r="BS6" s="35">
        <f t="shared" si="8"/>
        <v>24</v>
      </c>
      <c r="BT6" s="35">
        <f t="shared" si="8"/>
        <v>13.52</v>
      </c>
      <c r="BU6" s="35">
        <f t="shared" si="8"/>
        <v>39.950000000000003</v>
      </c>
      <c r="BV6" s="35">
        <f t="shared" si="8"/>
        <v>51.73</v>
      </c>
      <c r="BW6" s="35">
        <f t="shared" si="8"/>
        <v>53.01</v>
      </c>
      <c r="BX6" s="35">
        <f t="shared" si="8"/>
        <v>50.54</v>
      </c>
      <c r="BY6" s="35">
        <f t="shared" si="8"/>
        <v>49.22</v>
      </c>
      <c r="BZ6" s="35">
        <f t="shared" si="8"/>
        <v>69.87</v>
      </c>
      <c r="CA6" s="34" t="str">
        <f>IF(CA7="","",IF(CA7="-","【-】","【"&amp;SUBSTITUTE(TEXT(CA7,"#,##0.00"),"-","△")&amp;"】"))</f>
        <v>【69.80】</v>
      </c>
      <c r="CB6" s="35">
        <f>IF(CB7="",NA(),CB7)</f>
        <v>247.15</v>
      </c>
      <c r="CC6" s="35">
        <f t="shared" ref="CC6:CK6" si="9">IF(CC7="",NA(),CC7)</f>
        <v>253.73</v>
      </c>
      <c r="CD6" s="35">
        <f t="shared" si="9"/>
        <v>266.48</v>
      </c>
      <c r="CE6" s="35">
        <f t="shared" si="9"/>
        <v>478.43</v>
      </c>
      <c r="CF6" s="35">
        <f t="shared" si="9"/>
        <v>159.57</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33.75</v>
      </c>
      <c r="CN6" s="35">
        <f t="shared" ref="CN6:CV6" si="10">IF(CN7="",NA(),CN7)</f>
        <v>29.92</v>
      </c>
      <c r="CO6" s="35">
        <f t="shared" si="10"/>
        <v>29.92</v>
      </c>
      <c r="CP6" s="35">
        <f t="shared" si="10"/>
        <v>31.58</v>
      </c>
      <c r="CQ6" s="35">
        <f t="shared" si="10"/>
        <v>28.25</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100</v>
      </c>
      <c r="CY6" s="35">
        <f t="shared" ref="CY6:DG6" si="11">IF(CY7="",NA(),CY7)</f>
        <v>100</v>
      </c>
      <c r="CZ6" s="35">
        <f t="shared" si="11"/>
        <v>100</v>
      </c>
      <c r="DA6" s="35">
        <f t="shared" si="11"/>
        <v>100</v>
      </c>
      <c r="DB6" s="35">
        <f t="shared" si="11"/>
        <v>100</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x14ac:dyDescent="0.15">
      <c r="A7" s="28"/>
      <c r="B7" s="37">
        <v>2016</v>
      </c>
      <c r="C7" s="37">
        <v>73644</v>
      </c>
      <c r="D7" s="37">
        <v>47</v>
      </c>
      <c r="E7" s="37">
        <v>17</v>
      </c>
      <c r="F7" s="37">
        <v>4</v>
      </c>
      <c r="G7" s="37">
        <v>0</v>
      </c>
      <c r="H7" s="37" t="s">
        <v>110</v>
      </c>
      <c r="I7" s="37" t="s">
        <v>111</v>
      </c>
      <c r="J7" s="37" t="s">
        <v>112</v>
      </c>
      <c r="K7" s="37" t="s">
        <v>113</v>
      </c>
      <c r="L7" s="37" t="s">
        <v>114</v>
      </c>
      <c r="M7" s="37"/>
      <c r="N7" s="38" t="s">
        <v>115</v>
      </c>
      <c r="O7" s="38" t="s">
        <v>116</v>
      </c>
      <c r="P7" s="38">
        <v>100</v>
      </c>
      <c r="Q7" s="38">
        <v>69.33</v>
      </c>
      <c r="R7" s="38">
        <v>1050</v>
      </c>
      <c r="S7" s="38">
        <v>584</v>
      </c>
      <c r="T7" s="38">
        <v>390.46</v>
      </c>
      <c r="U7" s="38">
        <v>1.5</v>
      </c>
      <c r="V7" s="38">
        <v>571</v>
      </c>
      <c r="W7" s="38">
        <v>0.27</v>
      </c>
      <c r="X7" s="38">
        <v>2114.81</v>
      </c>
      <c r="Y7" s="38">
        <v>84.87</v>
      </c>
      <c r="Z7" s="38">
        <v>83.79</v>
      </c>
      <c r="AA7" s="38">
        <v>82.24</v>
      </c>
      <c r="AB7" s="38">
        <v>54.94</v>
      </c>
      <c r="AC7" s="38">
        <v>72.81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1309.7</v>
      </c>
      <c r="BJ7" s="38">
        <v>0</v>
      </c>
      <c r="BK7" s="38">
        <v>1716.82</v>
      </c>
      <c r="BL7" s="38">
        <v>1554.05</v>
      </c>
      <c r="BM7" s="38">
        <v>1671.86</v>
      </c>
      <c r="BN7" s="38">
        <v>1673.47</v>
      </c>
      <c r="BO7" s="38">
        <v>1298.9100000000001</v>
      </c>
      <c r="BP7" s="38">
        <v>1348.09</v>
      </c>
      <c r="BQ7" s="38">
        <v>25.58</v>
      </c>
      <c r="BR7" s="38">
        <v>25.2</v>
      </c>
      <c r="BS7" s="38">
        <v>24</v>
      </c>
      <c r="BT7" s="38">
        <v>13.52</v>
      </c>
      <c r="BU7" s="38">
        <v>39.950000000000003</v>
      </c>
      <c r="BV7" s="38">
        <v>51.73</v>
      </c>
      <c r="BW7" s="38">
        <v>53.01</v>
      </c>
      <c r="BX7" s="38">
        <v>50.54</v>
      </c>
      <c r="BY7" s="38">
        <v>49.22</v>
      </c>
      <c r="BZ7" s="38">
        <v>69.87</v>
      </c>
      <c r="CA7" s="38">
        <v>69.8</v>
      </c>
      <c r="CB7" s="38">
        <v>247.15</v>
      </c>
      <c r="CC7" s="38">
        <v>253.73</v>
      </c>
      <c r="CD7" s="38">
        <v>266.48</v>
      </c>
      <c r="CE7" s="38">
        <v>478.43</v>
      </c>
      <c r="CF7" s="38">
        <v>159.57</v>
      </c>
      <c r="CG7" s="38">
        <v>310.47000000000003</v>
      </c>
      <c r="CH7" s="38">
        <v>299.39</v>
      </c>
      <c r="CI7" s="38">
        <v>320.36</v>
      </c>
      <c r="CJ7" s="38">
        <v>332.02</v>
      </c>
      <c r="CK7" s="38">
        <v>234.96</v>
      </c>
      <c r="CL7" s="38">
        <v>232.54</v>
      </c>
      <c r="CM7" s="38">
        <v>33.75</v>
      </c>
      <c r="CN7" s="38">
        <v>29.92</v>
      </c>
      <c r="CO7" s="38">
        <v>29.92</v>
      </c>
      <c r="CP7" s="38">
        <v>31.58</v>
      </c>
      <c r="CQ7" s="38">
        <v>28.25</v>
      </c>
      <c r="CR7" s="38">
        <v>36.67</v>
      </c>
      <c r="CS7" s="38">
        <v>36.200000000000003</v>
      </c>
      <c r="CT7" s="38">
        <v>34.74</v>
      </c>
      <c r="CU7" s="38">
        <v>36.65</v>
      </c>
      <c r="CV7" s="38">
        <v>42.9</v>
      </c>
      <c r="CW7" s="38">
        <v>42.17</v>
      </c>
      <c r="CX7" s="38">
        <v>100</v>
      </c>
      <c r="CY7" s="38">
        <v>100</v>
      </c>
      <c r="CZ7" s="38">
        <v>100</v>
      </c>
      <c r="DA7" s="38">
        <v>100</v>
      </c>
      <c r="DB7" s="38">
        <v>100</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2017-12-25T02:17:11Z</dcterms:created>
  <dcterms:modified xsi:type="dcterms:W3CDTF">2018-02-27T08:57:20Z</dcterms:modified>
  <cp:category/>
</cp:coreProperties>
</file>