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205" windowHeight="74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<sst xmlns="http://schemas.openxmlformats.org/spreadsheetml/2006/main" count="240" uniqueCount="125">
  <si>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</si>
  <si>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</si>
  <si>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</si>
  <si>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</si>
  <si>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</si>
  <si>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</si>
  <si>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</si>
  <si>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</si>
  <si>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</si>
  <si>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</si>
  <si>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</si>
  <si>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</si>
  <si>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</si>
  <si>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</si>
  <si>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</si>
  <si>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</si>
  <si>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</si>
  <si>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</si>
  <si>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</si>
  <si>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</si>
  <si>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</si>
  <si>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</si>
  <si>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</si>
  <si>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</si>
  <si>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</si>
  <si>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</si>
  <si>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</si>
  <si>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</si>
  <si>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</si>
  <si>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</si>
  <si>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</si>
  <si>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</si>
  <si>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</si>
  <si>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</si>
  <si>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</si>
  <si>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</si>
  <si>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</si>
  <si>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</si>
  <si>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</si>
  <si>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</si>
  <si>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</si>
  <si>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</si>
  <si>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</si>
  <si>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</si>
  <si>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</si>
  <si>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</si>
  <si>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</si>
  <si>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</si>
  <si>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</si>
  <si>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</si>
  <si>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</si>
  <si>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</si>
  <si>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</si>
  <si>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</si>
  <si>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</si>
  <si>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</si>
  <si>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</si>
  <si>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</si>
  <si>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</si>
  <si>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</si>
  <si>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</si>
  <si>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</si>
  <si>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</si>
  <si>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</si>
  <si>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</si>
  <si>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</si>
  <si>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</si>
  <si>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</si>
  <si>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</si>
  <si>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</si>
  <si>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</si>
  <si>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</si>
  <si>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</si>
  <si>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</si>
  <si>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</si>
  <si>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</si>
  <si>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</si>
  <si>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</si>
  <si>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</si>
  <si>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</si>
  <si>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</si>
  <si>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</si>
  <si>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</si>
  <si>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</si>
  <si>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</si>
  <si>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</si>
  <si>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</si>
  <si>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</si>
  <si>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</si>
  <si>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</si>
  <si>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</si>
  <si>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</si>
  <si>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</si>
  <si>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</si>
  <si>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</si>
  <si>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</si>
  <si>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</si>
  <si>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</si>
  <si>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</si>
  <si>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</si>
  <si>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</si>
  <si>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</si>
  <si>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</si>
  <si>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</si>
  <si>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</si>
  <si>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</si>
  <si>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</si>
  <si>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</si>
  <si>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</si>
  <si>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鏡石町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</si>
  <si>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</si>
  <si>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</si>
  <si>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</si>
  <si>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</si>
  <si>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</si>
  <si>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</si>
  <si>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</si>
  <si>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</si>
  <si>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</si>
  <si>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</si>
  <si>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</si>
  <si>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水洗化普及の一層の推進や施設などの維持管理についての効率的な業務運営に努め、健全な運営を図るための計画性のある経営を推進し、町民の理解を得ながら使用料や農業集落排水分担金の適正化に取組み、平成28年度に策定した経営戦略に基づき経営の安定化を図る。</t>
    <rPh sb="0" eb="3">
      <t>スイセンカ</t>
    </rPh>
    <rPh sb="3" eb="5">
      <t>フキュウ</t>
    </rPh>
    <rPh sb="6" eb="8">
      <t>イッソウ</t>
    </rPh>
    <rPh sb="9" eb="11">
      <t>スイシン</t>
    </rPh>
    <rPh sb="12" eb="14">
      <t>シセツ</t>
    </rPh>
    <rPh sb="17" eb="19">
      <t>イジ</t>
    </rPh>
    <rPh sb="19" eb="21">
      <t>カンリ</t>
    </rPh>
    <rPh sb="26" eb="29">
      <t>コウリツテキ</t>
    </rPh>
    <rPh sb="30" eb="32">
      <t>ギョウム</t>
    </rPh>
    <rPh sb="32" eb="34">
      <t>ウンエイ</t>
    </rPh>
    <rPh sb="35" eb="36">
      <t>ツト</t>
    </rPh>
    <rPh sb="38" eb="40">
      <t>ケンゼン</t>
    </rPh>
    <rPh sb="41" eb="43">
      <t>ウンエイ</t>
    </rPh>
    <rPh sb="44" eb="45">
      <t>ハカ</t>
    </rPh>
    <rPh sb="49" eb="52">
      <t>ケイカクセイ</t>
    </rPh>
    <rPh sb="55" eb="57">
      <t>ケイエイ</t>
    </rPh>
    <rPh sb="58" eb="60">
      <t>スイシン</t>
    </rPh>
    <rPh sb="62" eb="64">
      <t>チョウミン</t>
    </rPh>
    <rPh sb="65" eb="67">
      <t>リカイ</t>
    </rPh>
    <rPh sb="68" eb="69">
      <t>エ</t>
    </rPh>
    <rPh sb="72" eb="75">
      <t>シヨウリョウ</t>
    </rPh>
    <rPh sb="76" eb="78">
      <t>ノウギョウ</t>
    </rPh>
    <rPh sb="78" eb="80">
      <t>シュウラク</t>
    </rPh>
    <rPh sb="80" eb="82">
      <t>ハイスイ</t>
    </rPh>
    <rPh sb="82" eb="85">
      <t>ブンタンキン</t>
    </rPh>
    <rPh sb="86" eb="88">
      <t>テキセイ</t>
    </rPh>
    <rPh sb="88" eb="89">
      <t>カ</t>
    </rPh>
    <rPh sb="90" eb="92">
      <t>トリクミ</t>
    </rPh>
    <rPh sb="94" eb="96">
      <t>ヘイセイ</t>
    </rPh>
    <rPh sb="98" eb="100">
      <t>ネンド</t>
    </rPh>
    <rPh sb="101" eb="103">
      <t>サクテイ</t>
    </rPh>
    <rPh sb="105" eb="107">
      <t>ケイエイ</t>
    </rPh>
    <rPh sb="107" eb="109">
      <t>センリャク</t>
    </rPh>
    <rPh sb="110" eb="111">
      <t>モト</t>
    </rPh>
    <rPh sb="113" eb="115">
      <t>ケイエイ</t>
    </rPh>
    <rPh sb="116" eb="119">
      <t>アンテイカ</t>
    </rPh>
    <rPh sb="120" eb="121">
      <t>ハカ</t>
    </rPh>
    <phoneticPr fontId="7"/>
  </si>
  <si>
    <t>平成５年に事業採択着工し、平成８年より一部地域の供用開始、平成１０年に事業完了した。整備当時は、建設に係る経費の経理である資本的支出が大きく国から補助金を受け、企業債を借入、さらに一般会計繰入金を充てていたが、整備後の現在でも企業債の償還に一般会計繰入金を充てている。企業債残高対事業規模比率は類似団体平均に近い数値となってきた。経費回収率は類似団体と比較すると低い数値となっているため、使用料単価の見直しについて再度検討していく。</t>
    <rPh sb="0" eb="2">
      <t>ヘイセイ</t>
    </rPh>
    <rPh sb="3" eb="4">
      <t>ネン</t>
    </rPh>
    <rPh sb="5" eb="7">
      <t>ジギョウ</t>
    </rPh>
    <rPh sb="7" eb="9">
      <t>サイタク</t>
    </rPh>
    <rPh sb="9" eb="11">
      <t>チャッコウ</t>
    </rPh>
    <rPh sb="13" eb="15">
      <t>ヘイセイ</t>
    </rPh>
    <rPh sb="16" eb="17">
      <t>ネン</t>
    </rPh>
    <rPh sb="19" eb="21">
      <t>イチブ</t>
    </rPh>
    <rPh sb="21" eb="23">
      <t>チイキ</t>
    </rPh>
    <rPh sb="24" eb="26">
      <t>キョウヨウ</t>
    </rPh>
    <rPh sb="26" eb="28">
      <t>カイシ</t>
    </rPh>
    <rPh sb="29" eb="31">
      <t>ヘイセイ</t>
    </rPh>
    <rPh sb="33" eb="34">
      <t>ネン</t>
    </rPh>
    <rPh sb="35" eb="37">
      <t>ジギョウ</t>
    </rPh>
    <rPh sb="37" eb="39">
      <t>カンリョウ</t>
    </rPh>
    <rPh sb="42" eb="44">
      <t>セイビ</t>
    </rPh>
    <rPh sb="44" eb="46">
      <t>トウジ</t>
    </rPh>
    <rPh sb="48" eb="50">
      <t>ケンセツ</t>
    </rPh>
    <rPh sb="51" eb="52">
      <t>カカ</t>
    </rPh>
    <rPh sb="53" eb="55">
      <t>ケイヒ</t>
    </rPh>
    <rPh sb="56" eb="58">
      <t>ケイリ</t>
    </rPh>
    <rPh sb="61" eb="64">
      <t>シホンテキ</t>
    </rPh>
    <rPh sb="64" eb="66">
      <t>シシュツ</t>
    </rPh>
    <rPh sb="67" eb="68">
      <t>オオ</t>
    </rPh>
    <rPh sb="70" eb="71">
      <t>クニ</t>
    </rPh>
    <rPh sb="73" eb="76">
      <t>ホジョキン</t>
    </rPh>
    <rPh sb="77" eb="78">
      <t>ウ</t>
    </rPh>
    <rPh sb="80" eb="83">
      <t>キギョウサイ</t>
    </rPh>
    <rPh sb="84" eb="86">
      <t>カリイレ</t>
    </rPh>
    <rPh sb="90" eb="92">
      <t>イッパン</t>
    </rPh>
    <rPh sb="92" eb="94">
      <t>カイケイ</t>
    </rPh>
    <rPh sb="94" eb="97">
      <t>クリイレキン</t>
    </rPh>
    <rPh sb="98" eb="99">
      <t>ア</t>
    </rPh>
    <rPh sb="105" eb="107">
      <t>セイビ</t>
    </rPh>
    <rPh sb="107" eb="108">
      <t>ゴ</t>
    </rPh>
    <rPh sb="109" eb="111">
      <t>ゲンザイ</t>
    </rPh>
    <rPh sb="113" eb="116">
      <t>キギョウサイ</t>
    </rPh>
    <rPh sb="117" eb="119">
      <t>ショウカン</t>
    </rPh>
    <rPh sb="120" eb="122">
      <t>イッパン</t>
    </rPh>
    <rPh sb="122" eb="124">
      <t>カイケイ</t>
    </rPh>
    <rPh sb="124" eb="127">
      <t>クリイレキン</t>
    </rPh>
    <rPh sb="128" eb="129">
      <t>ア</t>
    </rPh>
    <rPh sb="134" eb="137">
      <t>キギョウサイ</t>
    </rPh>
    <rPh sb="137" eb="139">
      <t>ザンダカ</t>
    </rPh>
    <rPh sb="139" eb="140">
      <t>タイ</t>
    </rPh>
    <rPh sb="140" eb="142">
      <t>ジギョウ</t>
    </rPh>
    <rPh sb="142" eb="144">
      <t>キボ</t>
    </rPh>
    <rPh sb="144" eb="146">
      <t>ヒリツ</t>
    </rPh>
    <rPh sb="147" eb="149">
      <t>ルイジ</t>
    </rPh>
    <rPh sb="149" eb="151">
      <t>ダンタイ</t>
    </rPh>
    <rPh sb="151" eb="153">
      <t>ヘイキン</t>
    </rPh>
    <rPh sb="154" eb="155">
      <t>チカ</t>
    </rPh>
    <rPh sb="156" eb="158">
      <t>スウチ</t>
    </rPh>
    <rPh sb="165" eb="167">
      <t>ケイヒ</t>
    </rPh>
    <rPh sb="167" eb="170">
      <t>カイシュウリツ</t>
    </rPh>
    <rPh sb="171" eb="173">
      <t>ルイジ</t>
    </rPh>
    <rPh sb="173" eb="175">
      <t>ダンタイ</t>
    </rPh>
    <rPh sb="176" eb="178">
      <t>ヒカク</t>
    </rPh>
    <rPh sb="181" eb="182">
      <t>ヒク</t>
    </rPh>
    <rPh sb="183" eb="185">
      <t>スウチ</t>
    </rPh>
    <rPh sb="194" eb="197">
      <t>シヨウリョウ</t>
    </rPh>
    <rPh sb="197" eb="199">
      <t>タンカ</t>
    </rPh>
    <rPh sb="200" eb="202">
      <t>ミナオ</t>
    </rPh>
    <rPh sb="207" eb="209">
      <t>サイド</t>
    </rPh>
    <rPh sb="209" eb="211">
      <t>ケントウ</t>
    </rPh>
    <phoneticPr fontId="7"/>
  </si>
  <si>
    <t>平成8年より一部事業開始されたため管渠等は比較的新しいが、農山漁村地域整備事業の活用により施設の延命を図る。</t>
    <rPh sb="0" eb="2">
      <t>ヘイセイ</t>
    </rPh>
    <rPh sb="3" eb="4">
      <t>ネン</t>
    </rPh>
    <rPh sb="6" eb="8">
      <t>イチブ</t>
    </rPh>
    <rPh sb="8" eb="10">
      <t>ジギョウ</t>
    </rPh>
    <rPh sb="10" eb="12">
      <t>カイシ</t>
    </rPh>
    <rPh sb="17" eb="19">
      <t>カンキョ</t>
    </rPh>
    <rPh sb="19" eb="20">
      <t>ナド</t>
    </rPh>
    <rPh sb="21" eb="24">
      <t>ヒカクテキ</t>
    </rPh>
    <rPh sb="24" eb="25">
      <t>アタラ</t>
    </rPh>
    <rPh sb="29" eb="33">
      <t>ノウサンギョソン</t>
    </rPh>
    <rPh sb="33" eb="35">
      <t>チイキ</t>
    </rPh>
    <rPh sb="35" eb="37">
      <t>セイビ</t>
    </rPh>
    <rPh sb="37" eb="39">
      <t>ジギョウ</t>
    </rPh>
    <rPh sb="40" eb="42">
      <t>カツヨウ</t>
    </rPh>
    <rPh sb="45" eb="47">
      <t>シセツ</t>
    </rPh>
    <rPh sb="48" eb="50">
      <t>エンメイ</t>
    </rPh>
    <rPh sb="51" eb="52">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</si>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</sst>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20224"/>
        <c:axId val="492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220224"/>
        <c:axId val="49238784"/>
      </c:lineChart>
      <c:dateAx>
        <c:axId val="49220224"/>
        <c:scaling>
          <c:orientation val="minMax"/>
        </c:scaling>
        <c:delete val="1"/>
        <c:axPos val="b"/>
        <c:numFmt formatCode="ge" sourceLinked="1"/>
        <c:majorTickMark val="none"/>
        <c:minorTickMark val="none"/>
        <c:tickLblPos val="none"/>
        <c:crossAx val="49238784"/>
        <c:crosses val="autoZero"/>
        <c:auto val="1"/>
        <c:lblOffset val="100"/>
        <c:baseTimeUnit val="years"/>
      </c:dateAx>
      <c:valAx>
        <c:axId val="492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2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44.14</c:v>
                </c:pt>
                <c:pt idx="1">
                  <c:v>42.3</c:v>
                </c:pt>
                <c:pt idx="2">
                  <c:v>42.99</c:v>
                </c:pt>
                <c:pt idx="3">
                  <c:v>42.76</c:v>
                </c:pt>
                <c:pt idx="4">
                  <c:v>42.3</c:v>
                </c:pt>
              </c:numCache>
            </c:numRef>
          </c:val>
        </c:ser>
        <c:dLbls>
          <c:showLegendKey val="0"/>
          <c:showVal val="0"/>
          <c:showCatName val="0"/>
          <c:showSerName val="0"/>
          <c:showPercent val="0"/>
          <c:showBubbleSize val="0"/>
        </c:dLbls>
        <c:gapWidth val="150"/>
        <c:axId val="39153024"/>
        <c:axId val="391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9153024"/>
        <c:axId val="39163392"/>
      </c:lineChart>
      <c:dateAx>
        <c:axId val="39153024"/>
        <c:scaling>
          <c:orientation val="minMax"/>
        </c:scaling>
        <c:delete val="1"/>
        <c:axPos val="b"/>
        <c:numFmt formatCode="ge" sourceLinked="1"/>
        <c:majorTickMark val="none"/>
        <c:minorTickMark val="none"/>
        <c:tickLblPos val="none"/>
        <c:crossAx val="39163392"/>
        <c:crosses val="autoZero"/>
        <c:auto val="1"/>
        <c:lblOffset val="100"/>
        <c:baseTimeUnit val="years"/>
      </c:dateAx>
      <c:valAx>
        <c:axId val="391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85.66</c:v>
                </c:pt>
                <c:pt idx="1">
                  <c:v>86.74</c:v>
                </c:pt>
                <c:pt idx="2">
                  <c:v>87.81</c:v>
                </c:pt>
                <c:pt idx="3">
                  <c:v>88.37</c:v>
                </c:pt>
                <c:pt idx="4">
                  <c:v>90.49</c:v>
                </c:pt>
              </c:numCache>
            </c:numRef>
          </c:val>
        </c:ser>
        <c:dLbls>
          <c:showLegendKey val="0"/>
          <c:showVal val="0"/>
          <c:showCatName val="0"/>
          <c:showSerName val="0"/>
          <c:showPercent val="0"/>
          <c:showBubbleSize val="0"/>
        </c:dLbls>
        <c:gapWidth val="150"/>
        <c:axId val="39173120"/>
        <c:axId val="391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9173120"/>
        <c:axId val="39187584"/>
      </c:lineChart>
      <c:dateAx>
        <c:axId val="39173120"/>
        <c:scaling>
          <c:orientation val="minMax"/>
        </c:scaling>
        <c:delete val="1"/>
        <c:axPos val="b"/>
        <c:numFmt formatCode="ge" sourceLinked="1"/>
        <c:majorTickMark val="none"/>
        <c:minorTickMark val="none"/>
        <c:tickLblPos val="none"/>
        <c:crossAx val="39187584"/>
        <c:crosses val="autoZero"/>
        <c:auto val="1"/>
        <c:lblOffset val="100"/>
        <c:baseTimeUnit val="years"/>
      </c:dateAx>
      <c:valAx>
        <c:axId val="391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41.55</c:v>
                </c:pt>
                <c:pt idx="1">
                  <c:v>22.66</c:v>
                </c:pt>
                <c:pt idx="2">
                  <c:v>30.4</c:v>
                </c:pt>
                <c:pt idx="3">
                  <c:v>33.43</c:v>
                </c:pt>
                <c:pt idx="4">
                  <c:v>30.53</c:v>
                </c:pt>
              </c:numCache>
            </c:numRef>
          </c:val>
        </c:ser>
        <c:dLbls>
          <c:showLegendKey val="0"/>
          <c:showVal val="0"/>
          <c:showCatName val="0"/>
          <c:showSerName val="0"/>
          <c:showPercent val="0"/>
          <c:showBubbleSize val="0"/>
        </c:dLbls>
        <c:gapWidth val="150"/>
        <c:axId val="72132480"/>
        <c:axId val="721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2480"/>
        <c:axId val="72136576"/>
      </c:lineChart>
      <c:dateAx>
        <c:axId val="72132480"/>
        <c:scaling>
          <c:orientation val="minMax"/>
        </c:scaling>
        <c:delete val="1"/>
        <c:axPos val="b"/>
        <c:numFmt formatCode="ge" sourceLinked="1"/>
        <c:majorTickMark val="none"/>
        <c:minorTickMark val="none"/>
        <c:tickLblPos val="none"/>
        <c:crossAx val="72136576"/>
        <c:crosses val="autoZero"/>
        <c:auto val="1"/>
        <c:lblOffset val="100"/>
        <c:baseTimeUnit val="years"/>
      </c:dateAx>
      <c:valAx>
        <c:axId val="721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4096"/>
        <c:axId val="721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4096"/>
        <c:axId val="72166016"/>
      </c:lineChart>
      <c:dateAx>
        <c:axId val="72164096"/>
        <c:scaling>
          <c:orientation val="minMax"/>
        </c:scaling>
        <c:delete val="1"/>
        <c:axPos val="b"/>
        <c:numFmt formatCode="ge" sourceLinked="1"/>
        <c:majorTickMark val="none"/>
        <c:minorTickMark val="none"/>
        <c:tickLblPos val="none"/>
        <c:crossAx val="72166016"/>
        <c:crosses val="autoZero"/>
        <c:auto val="1"/>
        <c:lblOffset val="100"/>
        <c:baseTimeUnit val="years"/>
      </c:dateAx>
      <c:valAx>
        <c:axId val="7216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706688"/>
        <c:axId val="14079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706688"/>
        <c:axId val="140797056"/>
      </c:lineChart>
      <c:dateAx>
        <c:axId val="94706688"/>
        <c:scaling>
          <c:orientation val="minMax"/>
        </c:scaling>
        <c:delete val="1"/>
        <c:axPos val="b"/>
        <c:numFmt formatCode="ge" sourceLinked="1"/>
        <c:majorTickMark val="none"/>
        <c:minorTickMark val="none"/>
        <c:tickLblPos val="none"/>
        <c:crossAx val="140797056"/>
        <c:crosses val="autoZero"/>
        <c:auto val="1"/>
        <c:lblOffset val="100"/>
        <c:baseTimeUnit val="years"/>
      </c:dateAx>
      <c:valAx>
        <c:axId val="14079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331136"/>
        <c:axId val="1443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331136"/>
        <c:axId val="144333440"/>
      </c:lineChart>
      <c:dateAx>
        <c:axId val="144331136"/>
        <c:scaling>
          <c:orientation val="minMax"/>
        </c:scaling>
        <c:delete val="1"/>
        <c:axPos val="b"/>
        <c:numFmt formatCode="ge" sourceLinked="1"/>
        <c:majorTickMark val="none"/>
        <c:minorTickMark val="none"/>
        <c:tickLblPos val="none"/>
        <c:crossAx val="144333440"/>
        <c:crosses val="autoZero"/>
        <c:auto val="1"/>
        <c:lblOffset val="100"/>
        <c:baseTimeUnit val="years"/>
      </c:dateAx>
      <c:valAx>
        <c:axId val="14433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50432"/>
        <c:axId val="1456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50432"/>
        <c:axId val="145652352"/>
      </c:lineChart>
      <c:dateAx>
        <c:axId val="145650432"/>
        <c:scaling>
          <c:orientation val="minMax"/>
        </c:scaling>
        <c:delete val="1"/>
        <c:axPos val="b"/>
        <c:numFmt formatCode="ge" sourceLinked="1"/>
        <c:majorTickMark val="none"/>
        <c:minorTickMark val="none"/>
        <c:tickLblPos val="none"/>
        <c:crossAx val="145652352"/>
        <c:crosses val="autoZero"/>
        <c:auto val="1"/>
        <c:lblOffset val="100"/>
        <c:baseTimeUnit val="years"/>
      </c:dateAx>
      <c:valAx>
        <c:axId val="1456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3064.4</c:v>
                </c:pt>
                <c:pt idx="1">
                  <c:v>3505.62</c:v>
                </c:pt>
                <c:pt idx="2">
                  <c:v>3596.77</c:v>
                </c:pt>
                <c:pt idx="3">
                  <c:v>4807.3599999999997</c:v>
                </c:pt>
                <c:pt idx="4">
                  <c:v>1163.8699999999999</c:v>
                </c:pt>
              </c:numCache>
            </c:numRef>
          </c:val>
        </c:ser>
        <c:dLbls>
          <c:showLegendKey val="0"/>
          <c:showVal val="0"/>
          <c:showCatName val="0"/>
          <c:showSerName val="0"/>
          <c:showPercent val="0"/>
          <c:showBubbleSize val="0"/>
        </c:dLbls>
        <c:gapWidth val="150"/>
        <c:axId val="38978688"/>
        <c:axId val="3898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8978688"/>
        <c:axId val="38980608"/>
      </c:lineChart>
      <c:dateAx>
        <c:axId val="38978688"/>
        <c:scaling>
          <c:orientation val="minMax"/>
        </c:scaling>
        <c:delete val="1"/>
        <c:axPos val="b"/>
        <c:numFmt formatCode="ge" sourceLinked="1"/>
        <c:majorTickMark val="none"/>
        <c:minorTickMark val="none"/>
        <c:tickLblPos val="none"/>
        <c:crossAx val="38980608"/>
        <c:crosses val="autoZero"/>
        <c:auto val="1"/>
        <c:lblOffset val="100"/>
        <c:baseTimeUnit val="years"/>
      </c:dateAx>
      <c:valAx>
        <c:axId val="389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19.79</c:v>
                </c:pt>
                <c:pt idx="1">
                  <c:v>17.600000000000001</c:v>
                </c:pt>
                <c:pt idx="2">
                  <c:v>16.61</c:v>
                </c:pt>
                <c:pt idx="3">
                  <c:v>17.53</c:v>
                </c:pt>
                <c:pt idx="4">
                  <c:v>16.72</c:v>
                </c:pt>
              </c:numCache>
            </c:numRef>
          </c:val>
        </c:ser>
        <c:dLbls>
          <c:showLegendKey val="0"/>
          <c:showVal val="0"/>
          <c:showCatName val="0"/>
          <c:showSerName val="0"/>
          <c:showPercent val="0"/>
          <c:showBubbleSize val="0"/>
        </c:dLbls>
        <c:gapWidth val="150"/>
        <c:axId val="38990592"/>
        <c:axId val="3899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8990592"/>
        <c:axId val="38992512"/>
      </c:lineChart>
      <c:dateAx>
        <c:axId val="38990592"/>
        <c:scaling>
          <c:orientation val="minMax"/>
        </c:scaling>
        <c:delete val="1"/>
        <c:axPos val="b"/>
        <c:numFmt formatCode="ge" sourceLinked="1"/>
        <c:majorTickMark val="none"/>
        <c:minorTickMark val="none"/>
        <c:tickLblPos val="none"/>
        <c:crossAx val="38992512"/>
        <c:crosses val="autoZero"/>
        <c:auto val="1"/>
        <c:lblOffset val="100"/>
        <c:baseTimeUnit val="years"/>
      </c:dateAx>
      <c:valAx>
        <c:axId val="389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628.29</c:v>
                </c:pt>
                <c:pt idx="1">
                  <c:v>709.1</c:v>
                </c:pt>
                <c:pt idx="2">
                  <c:v>767.52</c:v>
                </c:pt>
                <c:pt idx="3">
                  <c:v>727.82</c:v>
                </c:pt>
                <c:pt idx="4">
                  <c:v>772.03</c:v>
                </c:pt>
              </c:numCache>
            </c:numRef>
          </c:val>
        </c:ser>
        <c:dLbls>
          <c:showLegendKey val="0"/>
          <c:showVal val="0"/>
          <c:showCatName val="0"/>
          <c:showSerName val="0"/>
          <c:showPercent val="0"/>
          <c:showBubbleSize val="0"/>
        </c:dLbls>
        <c:gapWidth val="150"/>
        <c:axId val="39141376"/>
        <c:axId val="391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9141376"/>
        <c:axId val="39143296"/>
      </c:lineChart>
      <c:dateAx>
        <c:axId val="39141376"/>
        <c:scaling>
          <c:orientation val="minMax"/>
        </c:scaling>
        <c:delete val="1"/>
        <c:axPos val="b"/>
        <c:numFmt formatCode="ge" sourceLinked="1"/>
        <c:majorTickMark val="none"/>
        <c:minorTickMark val="none"/>
        <c:tickLblPos val="none"/>
        <c:crossAx val="39143296"/>
        <c:crosses val="autoZero"/>
        <c:auto val="1"/>
        <c:lblOffset val="100"/>
        <c:baseTimeUnit val="years"/>
      </c:dateAx>
      <c:valAx>
        <c:axId val="391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3"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福島県　鏡石町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124</v>
      </c>
      <c r="AE8" s="79"/>
      <c r="AF8" s="79"/>
      <c r="AG8" s="79"/>
      <c r="AH8" s="79"/>
      <c r="AI8" s="79"/>
      <c r="AJ8" s="79"/>
      <c r="AK8" s="4"/>
      <c r="AL8" s="73">
        <f>データ!S6</f>
        <v>12802</v>
      </c>
      <c r="AM8" s="73"/>
      <c r="AN8" s="73"/>
      <c r="AO8" s="73"/>
      <c r="AP8" s="73"/>
      <c r="AQ8" s="73"/>
      <c r="AR8" s="73"/>
      <c r="AS8" s="73"/>
      <c r="AT8" s="72">
        <f>データ!T6</f>
        <v>31.3</v>
      </c>
      <c r="AU8" s="72"/>
      <c r="AV8" s="72"/>
      <c r="AW8" s="72"/>
      <c r="AX8" s="72"/>
      <c r="AY8" s="72"/>
      <c r="AZ8" s="72"/>
      <c r="BA8" s="72"/>
      <c r="BB8" s="72">
        <f>データ!U6</f>
        <v>409.01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7.75</v>
      </c>
      <c r="Q10" s="72"/>
      <c r="R10" s="72"/>
      <c r="S10" s="72"/>
      <c r="T10" s="72"/>
      <c r="U10" s="72"/>
      <c r="V10" s="72"/>
      <c r="W10" s="72">
        <f>データ!Q6</f>
        <v>100</v>
      </c>
      <c r="X10" s="72"/>
      <c r="Y10" s="72"/>
      <c r="Z10" s="72"/>
      <c r="AA10" s="72"/>
      <c r="AB10" s="72"/>
      <c r="AC10" s="72"/>
      <c r="AD10" s="73">
        <f>データ!R6</f>
        <v>2160</v>
      </c>
      <c r="AE10" s="73"/>
      <c r="AF10" s="73"/>
      <c r="AG10" s="73"/>
      <c r="AH10" s="73"/>
      <c r="AI10" s="73"/>
      <c r="AJ10" s="73"/>
      <c r="AK10" s="2"/>
      <c r="AL10" s="73">
        <f>データ!V6</f>
        <v>988</v>
      </c>
      <c r="AM10" s="73"/>
      <c r="AN10" s="73"/>
      <c r="AO10" s="73"/>
      <c r="AP10" s="73"/>
      <c r="AQ10" s="73"/>
      <c r="AR10" s="73"/>
      <c r="AS10" s="73"/>
      <c r="AT10" s="72">
        <f>データ!W6</f>
        <v>1.03</v>
      </c>
      <c r="AU10" s="72"/>
      <c r="AV10" s="72"/>
      <c r="AW10" s="72"/>
      <c r="AX10" s="72"/>
      <c r="AY10" s="72"/>
      <c r="AZ10" s="72"/>
      <c r="BA10" s="72"/>
      <c r="BB10" s="72">
        <f>データ!X6</f>
        <v>959.22</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123</v>
      </c>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73423</v>
      </c>
      <c r="D6" s="33">
        <f t="shared" si="3"/>
        <v>47</v>
      </c>
      <c r="E6" s="33">
        <f t="shared" si="3"/>
        <v>17</v>
      </c>
      <c r="F6" s="33">
        <f t="shared" si="3"/>
        <v>5</v>
      </c>
      <c r="G6" s="33">
        <f t="shared" si="3"/>
        <v>0</v>
      </c>
      <c r="H6" s="33" t="str">
        <f t="shared" si="3"/>
        <v>福島県　鏡石町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7.75</v>
      </c>
      <c r="Q6" s="34">
        <f t="shared" si="3"/>
        <v>100</v>
      </c>
      <c r="R6" s="34">
        <f t="shared" si="3"/>
        <v>2160</v>
      </c>
      <c r="S6" s="34">
        <f t="shared" si="3"/>
        <v>12802</v>
      </c>
      <c r="T6" s="34">
        <f t="shared" si="3"/>
        <v>31.3</v>
      </c>
      <c r="U6" s="34">
        <f t="shared" si="3"/>
        <v>409.01</v>
      </c>
      <c r="V6" s="34">
        <f t="shared" si="3"/>
        <v>988</v>
      </c>
      <c r="W6" s="34">
        <f t="shared" si="3"/>
        <v>1.03</v>
      </c>
      <c r="X6" s="34">
        <f t="shared" si="3"/>
        <v>959.22</v>
      </c>
      <c r="Y6" s="35">
        <f>IF(Y7="",NA(),Y7)</f>
        <v>41.55</v>
      </c>
      <c r="Z6" s="35">
        <f t="shared" ref="Z6:AH6" si="4">IF(Z7="",NA(),Z7)</f>
        <v>22.66</v>
      </c>
      <c r="AA6" s="35">
        <f t="shared" si="4"/>
        <v>30.4</v>
      </c>
      <c r="AB6" s="35">
        <f t="shared" si="4"/>
        <v>33.43</v>
      </c>
      <c r="AC6" s="35">
        <f t="shared" si="4"/>
        <v>30.53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3064.4</v>
      </c>
      <c r="BG6" s="35">
        <f t="shared" ref="BG6:BO6" si="7">IF(BG7="",NA(),BG7)</f>
        <v>3505.62</v>
      </c>
      <c r="BH6" s="35">
        <f t="shared" si="7"/>
        <v>3596.77</v>
      </c>
      <c r="BI6" s="35">
        <f t="shared" si="7"/>
        <v>4807.3599999999997</v>
      </c>
      <c r="BJ6" s="35">
        <f t="shared" si="7"/>
        <v>1163.8699999999999</v>
      </c>
      <c r="BK6" s="35">
        <f t="shared" si="7"/>
        <v>1197.82</v>
      </c>
      <c r="BL6" s="35">
        <f t="shared" si="7"/>
        <v>1126.77</v>
      </c>
      <c r="BM6" s="35">
        <f t="shared" si="7"/>
        <v>1044.8</v>
      </c>
      <c r="BN6" s="35">
        <f t="shared" si="7"/>
        <v>1081.8</v>
      </c>
      <c r="BO6" s="35">
        <f t="shared" si="7"/>
        <v>974.93</v>
      </c>
      <c r="BP6" s="34" t="str">
        <f>IF(BP7="","",IF(BP7="-","【-】","【"&amp;SUBSTITUTE(TEXT(BP7,"#,##0.00"),"-","△")&amp;"】"))</f>
        <v>【914.53】</v>
      </c>
      <c r="BQ6" s="35">
        <f>IF(BQ7="",NA(),BQ7)</f>
        <v>19.79</v>
      </c>
      <c r="BR6" s="35">
        <f t="shared" ref="BR6:BZ6" si="8">IF(BR7="",NA(),BR7)</f>
        <v>17.600000000000001</v>
      </c>
      <c r="BS6" s="35">
        <f t="shared" si="8"/>
        <v>16.61</v>
      </c>
      <c r="BT6" s="35">
        <f t="shared" si="8"/>
        <v>17.53</v>
      </c>
      <c r="BU6" s="35">
        <f t="shared" si="8"/>
        <v>16.72</v>
      </c>
      <c r="BV6" s="35">
        <f t="shared" si="8"/>
        <v>51.03</v>
      </c>
      <c r="BW6" s="35">
        <f t="shared" si="8"/>
        <v>50.9</v>
      </c>
      <c r="BX6" s="35">
        <f t="shared" si="8"/>
        <v>50.82</v>
      </c>
      <c r="BY6" s="35">
        <f t="shared" si="8"/>
        <v>52.19</v>
      </c>
      <c r="BZ6" s="35">
        <f t="shared" si="8"/>
        <v>55.32</v>
      </c>
      <c r="CA6" s="34" t="str">
        <f>IF(CA7="","",IF(CA7="-","【-】","【"&amp;SUBSTITUTE(TEXT(CA7,"#,##0.00"),"-","△")&amp;"】"))</f>
        <v>【55.73】</v>
      </c>
      <c r="CB6" s="35">
        <f>IF(CB7="",NA(),CB7)</f>
        <v>628.29</v>
      </c>
      <c r="CC6" s="35">
        <f t="shared" ref="CC6:CK6" si="9">IF(CC7="",NA(),CC7)</f>
        <v>709.1</v>
      </c>
      <c r="CD6" s="35">
        <f t="shared" si="9"/>
        <v>767.52</v>
      </c>
      <c r="CE6" s="35">
        <f t="shared" si="9"/>
        <v>727.82</v>
      </c>
      <c r="CF6" s="35">
        <f t="shared" si="9"/>
        <v>772.03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44.14</v>
      </c>
      <c r="CN6" s="35">
        <f t="shared" ref="CN6:CV6" si="10">IF(CN7="",NA(),CN7)</f>
        <v>42.3</v>
      </c>
      <c r="CO6" s="35">
        <f t="shared" si="10"/>
        <v>42.99</v>
      </c>
      <c r="CP6" s="35">
        <f t="shared" si="10"/>
        <v>42.76</v>
      </c>
      <c r="CQ6" s="35">
        <f t="shared" si="10"/>
        <v>42.3</v>
      </c>
      <c r="CR6" s="35">
        <f t="shared" si="10"/>
        <v>54.74</v>
      </c>
      <c r="CS6" s="35">
        <f t="shared" si="10"/>
        <v>53.78</v>
      </c>
      <c r="CT6" s="35">
        <f t="shared" si="10"/>
        <v>53.24</v>
      </c>
      <c r="CU6" s="35">
        <f t="shared" si="10"/>
        <v>52.31</v>
      </c>
      <c r="CV6" s="35">
        <f t="shared" si="10"/>
        <v>60.65</v>
      </c>
      <c r="CW6" s="34" t="str">
        <f>IF(CW7="","",IF(CW7="-","【-】","【"&amp;SUBSTITUTE(TEXT(CW7,"#,##0.00"),"-","△")&amp;"】"))</f>
        <v>【59.15】</v>
      </c>
      <c r="CX6" s="35">
        <f>IF(CX7="",NA(),CX7)</f>
        <v>85.66</v>
      </c>
      <c r="CY6" s="35">
        <f t="shared" ref="CY6:DG6" si="11">IF(CY7="",NA(),CY7)</f>
        <v>86.74</v>
      </c>
      <c r="CZ6" s="35">
        <f t="shared" si="11"/>
        <v>87.81</v>
      </c>
      <c r="DA6" s="35">
        <f t="shared" si="11"/>
        <v>88.37</v>
      </c>
      <c r="DB6" s="35">
        <f t="shared" si="11"/>
        <v>90.49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73423</v>
      </c>
      <c r="D7" s="37">
        <v>47</v>
      </c>
      <c r="E7" s="37">
        <v>17</v>
      </c>
      <c r="F7" s="37">
        <v>5</v>
      </c>
      <c r="G7" s="37">
        <v>0</v>
      </c>
      <c r="H7" s="37" t="s">
        <v>109</v>
      </c>
      <c r="I7" s="37" t="s">
        <v>110</v>
      </c>
      <c r="J7" s="37" t="s">
        <v>111</v>
      </c>
      <c r="K7" s="37" t="s">
        <v>112</v>
      </c>
      <c r="L7" s="37" t="s">
        <v>113</v>
      </c>
      <c r="M7" s="37"/>
      <c r="N7" s="38" t="s">
        <v>114</v>
      </c>
      <c r="O7" s="38" t="s">
        <v>115</v>
      </c>
      <c r="P7" s="38">
        <v>7.75</v>
      </c>
      <c r="Q7" s="38">
        <v>100</v>
      </c>
      <c r="R7" s="38">
        <v>2160</v>
      </c>
      <c r="S7" s="38">
        <v>12802</v>
      </c>
      <c r="T7" s="38">
        <v>31.3</v>
      </c>
      <c r="U7" s="38">
        <v>409.01</v>
      </c>
      <c r="V7" s="38">
        <v>988</v>
      </c>
      <c r="W7" s="38">
        <v>1.03</v>
      </c>
      <c r="X7" s="38">
        <v>959.22</v>
      </c>
      <c r="Y7" s="38">
        <v>41.55</v>
      </c>
      <c r="Z7" s="38">
        <v>22.66</v>
      </c>
      <c r="AA7" s="38">
        <v>30.4</v>
      </c>
      <c r="AB7" s="38">
        <v>33.43</v>
      </c>
      <c r="AC7" s="38">
        <v>30.53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3064.4</v>
      </c>
      <c r="BG7" s="38">
        <v>3505.62</v>
      </c>
      <c r="BH7" s="38">
        <v>3596.77</v>
      </c>
      <c r="BI7" s="38">
        <v>4807.3599999999997</v>
      </c>
      <c r="BJ7" s="38">
        <v>1163.8699999999999</v>
      </c>
      <c r="BK7" s="38">
        <v>1197.82</v>
      </c>
      <c r="BL7" s="38">
        <v>1126.77</v>
      </c>
      <c r="BM7" s="38">
        <v>1044.8</v>
      </c>
      <c r="BN7" s="38">
        <v>1081.8</v>
      </c>
      <c r="BO7" s="38">
        <v>974.93</v>
      </c>
      <c r="BP7" s="38">
        <v>914.53</v>
      </c>
      <c r="BQ7" s="38">
        <v>19.79</v>
      </c>
      <c r="BR7" s="38">
        <v>17.600000000000001</v>
      </c>
      <c r="BS7" s="38">
        <v>16.61</v>
      </c>
      <c r="BT7" s="38">
        <v>17.53</v>
      </c>
      <c r="BU7" s="38">
        <v>16.72</v>
      </c>
      <c r="BV7" s="38">
        <v>51.03</v>
      </c>
      <c r="BW7" s="38">
        <v>50.9</v>
      </c>
      <c r="BX7" s="38">
        <v>50.82</v>
      </c>
      <c r="BY7" s="38">
        <v>52.19</v>
      </c>
      <c r="BZ7" s="38">
        <v>55.32</v>
      </c>
      <c r="CA7" s="38">
        <v>55.73</v>
      </c>
      <c r="CB7" s="38">
        <v>628.29</v>
      </c>
      <c r="CC7" s="38">
        <v>709.1</v>
      </c>
      <c r="CD7" s="38">
        <v>767.52</v>
      </c>
      <c r="CE7" s="38">
        <v>727.82</v>
      </c>
      <c r="CF7" s="38">
        <v>772.03</v>
      </c>
      <c r="CG7" s="38">
        <v>289.60000000000002</v>
      </c>
      <c r="CH7" s="38">
        <v>293.27</v>
      </c>
      <c r="CI7" s="38">
        <v>300.52</v>
      </c>
      <c r="CJ7" s="38">
        <v>296.14</v>
      </c>
      <c r="CK7" s="38">
        <v>283.17</v>
      </c>
      <c r="CL7" s="38">
        <v>276.77999999999997</v>
      </c>
      <c r="CM7" s="38">
        <v>44.14</v>
      </c>
      <c r="CN7" s="38">
        <v>42.3</v>
      </c>
      <c r="CO7" s="38">
        <v>42.99</v>
      </c>
      <c r="CP7" s="38">
        <v>42.76</v>
      </c>
      <c r="CQ7" s="38">
        <v>42.3</v>
      </c>
      <c r="CR7" s="38">
        <v>54.74</v>
      </c>
      <c r="CS7" s="38">
        <v>53.78</v>
      </c>
      <c r="CT7" s="38">
        <v>53.24</v>
      </c>
      <c r="CU7" s="38">
        <v>52.31</v>
      </c>
      <c r="CV7" s="38">
        <v>60.65</v>
      </c>
      <c r="CW7" s="38">
        <v>59.15</v>
      </c>
      <c r="CX7" s="38">
        <v>85.66</v>
      </c>
      <c r="CY7" s="38">
        <v>86.74</v>
      </c>
      <c r="CZ7" s="38">
        <v>87.81</v>
      </c>
      <c r="DA7" s="38">
        <v>88.37</v>
      </c>
      <c r="DB7" s="38">
        <v>90.49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2018-02-16T06:38:18Z</cp:lastPrinted>
  <dcterms:created xsi:type="dcterms:W3CDTF">2017-12-25T02:25:38Z</dcterms:created>
  <dcterms:modified xsi:type="dcterms:W3CDTF">2018-02-26T04:13:42Z</dcterms:modified>
  <cp:category/>
</cp:coreProperties>
</file>