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<sst xmlns="http://schemas.openxmlformats.org/spreadsheetml/2006/main" count="245" uniqueCount="126">
  <si>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</si>
  <si>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</si>
  <si>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</si>
  <si>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</si>
  <si>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</si>
  <si>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</si>
  <si>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</si>
  <si>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</si>
  <si>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</si>
  <si>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</si>
  <si>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</si>
  <si>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</si>
  <si>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</si>
  <si>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</si>
  <si>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</si>
  <si>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</si>
  <si>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</si>
  <si>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</si>
  <si>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</si>
  <si>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</si>
  <si>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</si>
  <si>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</si>
  <si>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</si>
  <si>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</si>
  <si>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</si>
  <si>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</si>
  <si>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</si>
  <si>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</si>
  <si>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</si>
  <si>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</si>
  <si>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</si>
  <si>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</si>
  <si>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</si>
  <si>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</si>
  <si>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</si>
  <si>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</si>
  <si>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</si>
  <si>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</si>
  <si>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</si>
  <si>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</si>
  <si>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</si>
  <si>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</si>
  <si>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</si>
  <si>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</si>
  <si>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</si>
  <si>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</si>
  <si>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</si>
  <si>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</si>
  <si>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</si>
  <si>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</si>
  <si>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</si>
  <si>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</si>
  <si>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</si>
  <si>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</si>
  <si>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</si>
  <si>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</si>
  <si>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</si>
  <si>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</si>
  <si>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</si>
  <si>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</si>
  <si>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</si>
  <si>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</si>
  <si>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</si>
  <si>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</si>
  <si>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</si>
  <si>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</si>
  <si>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</si>
  <si>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</si>
  <si>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</si>
  <si>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</si>
  <si>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</si>
  <si>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</si>
  <si>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</si>
  <si>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</si>
  <si>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</si>
  <si>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</si>
  <si>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</si>
  <si>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</si>
  <si>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</si>
  <si>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</si>
  <si>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</si>
  <si>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</si>
  <si>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</si>
  <si>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</si>
  <si>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</si>
  <si>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</si>
  <si>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</si>
  <si>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</si>
  <si>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</si>
  <si>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</si>
  <si>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</si>
  <si>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</si>
  <si>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</si>
  <si>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</si>
  <si>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</si>
  <si>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</si>
  <si>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</si>
  <si>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</si>
  <si>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</si>
  <si>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</si>
  <si>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</si>
  <si>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</si>
  <si>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</si>
  <si>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</si>
  <si>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</si>
  <si>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</si>
  <si>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</si>
  <si>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</si>
  <si>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</si>
  <si>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</si>
  <si>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福島県　桑折町</t>
  </si>
  <si>
    <t>法非適用</t>
  </si>
  <si>
    <t>下水道事業</t>
  </si>
  <si>
    <t>公共下水道</t>
  </si>
  <si>
    <t>Cc2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</si>
  <si>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</si>
  <si>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</si>
  <si>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</si>
  <si>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</si>
  <si>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</si>
  <si>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</si>
  <si>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</si>
  <si>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昭和63年から事業が着手され、平成8年4月から部分的に供用開始され、段階的に拡大されてきた。一番古い管でも供用開始から21年程度と比較的新しく、まだ更新の時期になっていないが、平成28年度に策定した「桑折町ストックマネジメント計画」に基づき、取り組んでまいりたい。</t>
    <rPh sb="0" eb="2">
      <t>ショウワ</t>
    </rPh>
    <rPh sb="4" eb="5">
      <t>ネン</t>
    </rPh>
    <rPh sb="7" eb="9">
      <t>ジギョウ</t>
    </rPh>
    <rPh sb="10" eb="12">
      <t>チャクシュ</t>
    </rPh>
    <rPh sb="15" eb="17">
      <t>ヘイセイ</t>
    </rPh>
    <rPh sb="18" eb="19">
      <t>ネン</t>
    </rPh>
    <rPh sb="20" eb="21">
      <t>ツキ</t>
    </rPh>
    <rPh sb="23" eb="25">
      <t>ブブン</t>
    </rPh>
    <rPh sb="25" eb="26">
      <t>テキ</t>
    </rPh>
    <rPh sb="27" eb="29">
      <t>キョウヨウ</t>
    </rPh>
    <rPh sb="29" eb="31">
      <t>カイシ</t>
    </rPh>
    <rPh sb="34" eb="37">
      <t>ダンカイテキ</t>
    </rPh>
    <rPh sb="38" eb="40">
      <t>カクダイ</t>
    </rPh>
    <rPh sb="46" eb="48">
      <t>イチバン</t>
    </rPh>
    <rPh sb="48" eb="49">
      <t>フル</t>
    </rPh>
    <rPh sb="50" eb="51">
      <t>カン</t>
    </rPh>
    <rPh sb="53" eb="55">
      <t>キョウヨウ</t>
    </rPh>
    <rPh sb="55" eb="57">
      <t>カイシ</t>
    </rPh>
    <rPh sb="61" eb="62">
      <t>ネン</t>
    </rPh>
    <rPh sb="62" eb="64">
      <t>テイド</t>
    </rPh>
    <rPh sb="65" eb="68">
      <t>ヒカクテキ</t>
    </rPh>
    <rPh sb="68" eb="69">
      <t>アタラ</t>
    </rPh>
    <rPh sb="74" eb="76">
      <t>コウシン</t>
    </rPh>
    <rPh sb="77" eb="79">
      <t>ジキ</t>
    </rPh>
    <rPh sb="88" eb="90">
      <t>ヘイセイ</t>
    </rPh>
    <rPh sb="92" eb="93">
      <t>ネン</t>
    </rPh>
    <rPh sb="93" eb="94">
      <t>ド</t>
    </rPh>
    <rPh sb="95" eb="97">
      <t>サクテイ</t>
    </rPh>
    <rPh sb="100" eb="103">
      <t>コオリマチ</t>
    </rPh>
    <rPh sb="113" eb="115">
      <t>ケイカク</t>
    </rPh>
    <rPh sb="117" eb="118">
      <t>モト</t>
    </rPh>
    <rPh sb="121" eb="122">
      <t>ト</t>
    </rPh>
    <rPh sb="123" eb="124">
      <t>ク</t>
    </rPh>
    <phoneticPr fontId="4"/>
  </si>
  <si>
    <t>今後とも下水道接続率の向上に努めていかなければならない。また、平成28年度に策定した「桑折町下水道事業経営戦略」に基づき、適正な維持管理、適正な使用料の検討、人件費抑制等に努めなければならないと考えている。</t>
    <rPh sb="0" eb="2">
      <t>コンゴ</t>
    </rPh>
    <rPh sb="4" eb="7">
      <t>ゲスイドウ</t>
    </rPh>
    <rPh sb="7" eb="9">
      <t>セツゾク</t>
    </rPh>
    <rPh sb="9" eb="10">
      <t>リツ</t>
    </rPh>
    <rPh sb="11" eb="13">
      <t>コウジョウ</t>
    </rPh>
    <rPh sb="14" eb="15">
      <t>ツト</t>
    </rPh>
    <rPh sb="31" eb="33">
      <t>ヘイセイ</t>
    </rPh>
    <rPh sb="35" eb="36">
      <t>ネン</t>
    </rPh>
    <rPh sb="36" eb="37">
      <t>ド</t>
    </rPh>
    <rPh sb="38" eb="40">
      <t>サクテイ</t>
    </rPh>
    <rPh sb="43" eb="46">
      <t>コオリマチ</t>
    </rPh>
    <rPh sb="46" eb="49">
      <t>ゲスイドウ</t>
    </rPh>
    <rPh sb="49" eb="51">
      <t>ジギョウ</t>
    </rPh>
    <rPh sb="51" eb="53">
      <t>ケイエイ</t>
    </rPh>
    <rPh sb="53" eb="55">
      <t>センリャク</t>
    </rPh>
    <rPh sb="57" eb="58">
      <t>モト</t>
    </rPh>
    <rPh sb="61" eb="63">
      <t>テキセイ</t>
    </rPh>
    <rPh sb="64" eb="66">
      <t>イジ</t>
    </rPh>
    <rPh sb="66" eb="68">
      <t>カンリ</t>
    </rPh>
    <rPh sb="69" eb="71">
      <t>テキセイ</t>
    </rPh>
    <rPh sb="72" eb="75">
      <t>シヨウリョウ</t>
    </rPh>
    <rPh sb="76" eb="78">
      <t>ケントウ</t>
    </rPh>
    <rPh sb="79" eb="82">
      <t>ジンケンヒ</t>
    </rPh>
    <rPh sb="82" eb="84">
      <t>ヨクセイ</t>
    </rPh>
    <rPh sb="84" eb="85">
      <t>ナド</t>
    </rPh>
    <rPh sb="86" eb="87">
      <t>ツト</t>
    </rPh>
    <rPh sb="97" eb="98">
      <t>カンガ</t>
    </rPh>
    <phoneticPr fontId="4"/>
  </si>
  <si>
    <t>現在、経営において下水道使用料で賄えない不足分については、一般会計からの繰入金で補いながら経営しているところです。下水道債の元金及び利子の償還額が大きいことにより、収益的収支比率が低く、企業債残高対事業規模比率が高い数値となっている。経費回収率、汚水処理原価の変動については、経営の効率等により汚水処理原価を低く抑え、経費回収率の増加に繋がっている。</t>
    <rPh sb="0" eb="2">
      <t>ゲンザイ</t>
    </rPh>
    <rPh sb="3" eb="5">
      <t>ケイエイ</t>
    </rPh>
    <rPh sb="9" eb="12">
      <t>ゲスイドウ</t>
    </rPh>
    <rPh sb="12" eb="15">
      <t>シヨウリョウ</t>
    </rPh>
    <rPh sb="16" eb="17">
      <t>マカナ</t>
    </rPh>
    <rPh sb="20" eb="22">
      <t>フソク</t>
    </rPh>
    <rPh sb="22" eb="23">
      <t>ブン</t>
    </rPh>
    <rPh sb="29" eb="31">
      <t>イッパン</t>
    </rPh>
    <rPh sb="31" eb="33">
      <t>カイケイ</t>
    </rPh>
    <rPh sb="36" eb="38">
      <t>クリイレ</t>
    </rPh>
    <rPh sb="38" eb="39">
      <t>キン</t>
    </rPh>
    <rPh sb="40" eb="41">
      <t>オギナ</t>
    </rPh>
    <rPh sb="45" eb="47">
      <t>ケイエイ</t>
    </rPh>
    <rPh sb="57" eb="60">
      <t>ゲスイドウ</t>
    </rPh>
    <rPh sb="60" eb="61">
      <t>サイ</t>
    </rPh>
    <rPh sb="62" eb="64">
      <t>ガンキン</t>
    </rPh>
    <rPh sb="64" eb="65">
      <t>オヨ</t>
    </rPh>
    <rPh sb="66" eb="68">
      <t>リシ</t>
    </rPh>
    <rPh sb="69" eb="71">
      <t>ショウカン</t>
    </rPh>
    <rPh sb="71" eb="72">
      <t>ガク</t>
    </rPh>
    <rPh sb="73" eb="74">
      <t>オオ</t>
    </rPh>
    <rPh sb="82" eb="84">
      <t>シュウエキ</t>
    </rPh>
    <rPh sb="84" eb="85">
      <t>テキ</t>
    </rPh>
    <rPh sb="85" eb="87">
      <t>シュウシ</t>
    </rPh>
    <rPh sb="87" eb="89">
      <t>ヒリツ</t>
    </rPh>
    <rPh sb="90" eb="91">
      <t>ヒク</t>
    </rPh>
    <rPh sb="93" eb="95">
      <t>キギョウ</t>
    </rPh>
    <rPh sb="95" eb="96">
      <t>サイ</t>
    </rPh>
    <rPh sb="96" eb="98">
      <t>ザンダカ</t>
    </rPh>
    <rPh sb="98" eb="99">
      <t>タイ</t>
    </rPh>
    <rPh sb="99" eb="101">
      <t>ジギョウ</t>
    </rPh>
    <rPh sb="101" eb="103">
      <t>キボ</t>
    </rPh>
    <rPh sb="103" eb="105">
      <t>ヒリツ</t>
    </rPh>
    <rPh sb="106" eb="107">
      <t>タカ</t>
    </rPh>
    <rPh sb="108" eb="110">
      <t>スウチ</t>
    </rPh>
    <rPh sb="117" eb="119">
      <t>ケイヒ</t>
    </rPh>
    <rPh sb="119" eb="121">
      <t>カイシュウ</t>
    </rPh>
    <rPh sb="121" eb="122">
      <t>リツ</t>
    </rPh>
    <rPh sb="123" eb="125">
      <t>オスイ</t>
    </rPh>
    <rPh sb="125" eb="127">
      <t>ショリ</t>
    </rPh>
    <rPh sb="127" eb="129">
      <t>ゲンカ</t>
    </rPh>
    <rPh sb="130" eb="132">
      <t>ヘンドウ</t>
    </rPh>
    <rPh sb="138" eb="140">
      <t>ケイエイ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</si>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</sst>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96768"/>
        <c:axId val="72132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</c:v>
                </c:pt>
                <c:pt idx="1">
                  <c:v>7.0000000000000007E-2</c:v>
                </c:pt>
                <c:pt idx="2">
                  <c:v>0.04</c:v>
                </c:pt>
                <c:pt idx="3">
                  <c:v>0.11</c:v>
                </c:pt>
                <c:pt idx="4">
                  <c:v>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96768"/>
        <c:axId val="72132864"/>
      </c:lineChart>
      <c:dateAx>
        <c:axId val="72096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32864"/>
        <c:crosses val="autoZero"/>
        <c:auto val="1"/>
        <c:lblOffset val="100"/>
        <c:baseTimeUnit val="years"/>
      </c:dateAx>
      <c:valAx>
        <c:axId val="72132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096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42144"/>
        <c:axId val="39144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55.41</c:v>
                </c:pt>
                <c:pt idx="1">
                  <c:v>55.81</c:v>
                </c:pt>
                <c:pt idx="2">
                  <c:v>54.44</c:v>
                </c:pt>
                <c:pt idx="3">
                  <c:v>54.67</c:v>
                </c:pt>
                <c:pt idx="4">
                  <c:v>53.51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42144"/>
        <c:axId val="39144064"/>
      </c:lineChart>
      <c:dateAx>
        <c:axId val="39142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44064"/>
        <c:crosses val="autoZero"/>
        <c:auto val="1"/>
        <c:lblOffset val="100"/>
        <c:baseTimeUnit val="years"/>
      </c:dateAx>
      <c:valAx>
        <c:axId val="39144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42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88.98</c:v>
                </c:pt>
                <c:pt idx="1">
                  <c:v>90.09</c:v>
                </c:pt>
                <c:pt idx="2">
                  <c:v>89.99</c:v>
                </c:pt>
                <c:pt idx="3">
                  <c:v>87.63</c:v>
                </c:pt>
                <c:pt idx="4">
                  <c:v>88.24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62240"/>
        <c:axId val="39164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84.12</c:v>
                </c:pt>
                <c:pt idx="1">
                  <c:v>84.41</c:v>
                </c:pt>
                <c:pt idx="2">
                  <c:v>84.2</c:v>
                </c:pt>
                <c:pt idx="3">
                  <c:v>83.8</c:v>
                </c:pt>
                <c:pt idx="4">
                  <c:v>83.91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62240"/>
        <c:axId val="39164160"/>
      </c:lineChart>
      <c:dateAx>
        <c:axId val="39162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64160"/>
        <c:crosses val="autoZero"/>
        <c:auto val="1"/>
        <c:lblOffset val="100"/>
        <c:baseTimeUnit val="years"/>
      </c:dateAx>
      <c:valAx>
        <c:axId val="39164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62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60.07</c:v>
                </c:pt>
                <c:pt idx="1">
                  <c:v>48.8</c:v>
                </c:pt>
                <c:pt idx="2">
                  <c:v>60.61</c:v>
                </c:pt>
                <c:pt idx="3">
                  <c:v>60.98</c:v>
                </c:pt>
                <c:pt idx="4">
                  <c:v>62.96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45920"/>
        <c:axId val="72148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45920"/>
        <c:axId val="72148480"/>
      </c:lineChart>
      <c:dateAx>
        <c:axId val="72145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48480"/>
        <c:crosses val="autoZero"/>
        <c:auto val="1"/>
        <c:lblOffset val="100"/>
        <c:baseTimeUnit val="years"/>
      </c:dateAx>
      <c:valAx>
        <c:axId val="72148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45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10560"/>
        <c:axId val="93954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10560"/>
        <c:axId val="93954048"/>
      </c:lineChart>
      <c:dateAx>
        <c:axId val="93010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954048"/>
        <c:crosses val="autoZero"/>
        <c:auto val="1"/>
        <c:lblOffset val="100"/>
        <c:baseTimeUnit val="years"/>
      </c:dateAx>
      <c:valAx>
        <c:axId val="93954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010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952704"/>
        <c:axId val="140954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52704"/>
        <c:axId val="140954624"/>
      </c:lineChart>
      <c:dateAx>
        <c:axId val="140952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954624"/>
        <c:crosses val="autoZero"/>
        <c:auto val="1"/>
        <c:lblOffset val="100"/>
        <c:baseTimeUnit val="years"/>
      </c:dateAx>
      <c:valAx>
        <c:axId val="140954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952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08224"/>
        <c:axId val="14558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08224"/>
        <c:axId val="145580032"/>
      </c:lineChart>
      <c:dateAx>
        <c:axId val="145508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580032"/>
        <c:crosses val="autoZero"/>
        <c:auto val="1"/>
        <c:lblOffset val="100"/>
        <c:baseTimeUnit val="years"/>
      </c:dateAx>
      <c:valAx>
        <c:axId val="14558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508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15776"/>
        <c:axId val="38945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15776"/>
        <c:axId val="38945536"/>
      </c:lineChart>
      <c:dateAx>
        <c:axId val="150715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945536"/>
        <c:crosses val="autoZero"/>
        <c:auto val="1"/>
        <c:lblOffset val="100"/>
        <c:baseTimeUnit val="years"/>
      </c:dateAx>
      <c:valAx>
        <c:axId val="38945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0715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2713.78</c:v>
                </c:pt>
                <c:pt idx="1">
                  <c:v>2535.63</c:v>
                </c:pt>
                <c:pt idx="2">
                  <c:v>2515.5300000000002</c:v>
                </c:pt>
                <c:pt idx="3">
                  <c:v>2220.6999999999998</c:v>
                </c:pt>
                <c:pt idx="4">
                  <c:v>1864.95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59360"/>
        <c:axId val="38961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1273.52</c:v>
                </c:pt>
                <c:pt idx="1">
                  <c:v>1209.95</c:v>
                </c:pt>
                <c:pt idx="2">
                  <c:v>1136.5</c:v>
                </c:pt>
                <c:pt idx="3">
                  <c:v>1118.56</c:v>
                </c:pt>
                <c:pt idx="4">
                  <c:v>1111.31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59360"/>
        <c:axId val="38961536"/>
      </c:lineChart>
      <c:dateAx>
        <c:axId val="38959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961536"/>
        <c:crosses val="autoZero"/>
        <c:auto val="1"/>
        <c:lblOffset val="100"/>
        <c:baseTimeUnit val="years"/>
      </c:dateAx>
      <c:valAx>
        <c:axId val="38961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9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42</c:v>
                </c:pt>
                <c:pt idx="1">
                  <c:v>43.48</c:v>
                </c:pt>
                <c:pt idx="2">
                  <c:v>45.74</c:v>
                </c:pt>
                <c:pt idx="3">
                  <c:v>46.67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75360"/>
        <c:axId val="38981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67.849999999999994</c:v>
                </c:pt>
                <c:pt idx="1">
                  <c:v>69.48</c:v>
                </c:pt>
                <c:pt idx="2">
                  <c:v>71.650000000000006</c:v>
                </c:pt>
                <c:pt idx="3">
                  <c:v>72.33</c:v>
                </c:pt>
                <c:pt idx="4">
                  <c:v>75.540000000000006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75360"/>
        <c:axId val="38981632"/>
      </c:lineChart>
      <c:dateAx>
        <c:axId val="38975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981632"/>
        <c:crosses val="autoZero"/>
        <c:auto val="1"/>
        <c:lblOffset val="100"/>
        <c:baseTimeUnit val="years"/>
      </c:dateAx>
      <c:valAx>
        <c:axId val="38981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975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406.13</c:v>
                </c:pt>
                <c:pt idx="1">
                  <c:v>393.83</c:v>
                </c:pt>
                <c:pt idx="2">
                  <c:v>384.85</c:v>
                </c:pt>
                <c:pt idx="3">
                  <c:v>378.61</c:v>
                </c:pt>
                <c:pt idx="4">
                  <c:v>174.72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90976"/>
        <c:axId val="389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224.94</c:v>
                </c:pt>
                <c:pt idx="1">
                  <c:v>220.67</c:v>
                </c:pt>
                <c:pt idx="2">
                  <c:v>217.82</c:v>
                </c:pt>
                <c:pt idx="3">
                  <c:v>215.28</c:v>
                </c:pt>
                <c:pt idx="4">
                  <c:v>207.96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90976"/>
        <c:axId val="38992896"/>
      </c:lineChart>
      <c:dateAx>
        <c:axId val="38990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992896"/>
        <c:crosses val="autoZero"/>
        <c:auto val="1"/>
        <c:lblOffset val="100"/>
        <c:baseTimeUnit val="years"/>
      </c:dateAx>
      <c:valAx>
        <c:axId val="389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990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【728.30】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AK8" sqref="AK8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75" t="str">
        <f>データ!H6</f>
        <v>福島県　桑折町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公共下水道</v>
      </c>
      <c r="Q8" s="72"/>
      <c r="R8" s="72"/>
      <c r="S8" s="72"/>
      <c r="T8" s="72"/>
      <c r="U8" s="72"/>
      <c r="V8" s="72"/>
      <c r="W8" s="72" t="str">
        <f>データ!L6</f>
        <v>Cc2</v>
      </c>
      <c r="X8" s="72"/>
      <c r="Y8" s="72"/>
      <c r="Z8" s="72"/>
      <c r="AA8" s="72"/>
      <c r="AB8" s="72"/>
      <c r="AC8" s="72"/>
      <c r="AD8" s="73" t="s">
        <v>125</v>
      </c>
      <c r="AE8" s="73"/>
      <c r="AF8" s="73"/>
      <c r="AG8" s="73"/>
      <c r="AH8" s="73"/>
      <c r="AI8" s="73"/>
      <c r="AJ8" s="73"/>
      <c r="AK8" s="4"/>
      <c r="AL8" s="67">
        <f>データ!S6</f>
        <v>12217</v>
      </c>
      <c r="AM8" s="67"/>
      <c r="AN8" s="67"/>
      <c r="AO8" s="67"/>
      <c r="AP8" s="67"/>
      <c r="AQ8" s="67"/>
      <c r="AR8" s="67"/>
      <c r="AS8" s="67"/>
      <c r="AT8" s="66">
        <f>データ!T6</f>
        <v>42.97</v>
      </c>
      <c r="AU8" s="66"/>
      <c r="AV8" s="66"/>
      <c r="AW8" s="66"/>
      <c r="AX8" s="66"/>
      <c r="AY8" s="66"/>
      <c r="AZ8" s="66"/>
      <c r="BA8" s="66"/>
      <c r="BB8" s="66">
        <f>データ!U6</f>
        <v>284.31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44.91</v>
      </c>
      <c r="Q10" s="66"/>
      <c r="R10" s="66"/>
      <c r="S10" s="66"/>
      <c r="T10" s="66"/>
      <c r="U10" s="66"/>
      <c r="V10" s="66"/>
      <c r="W10" s="66">
        <f>データ!Q6</f>
        <v>100</v>
      </c>
      <c r="X10" s="66"/>
      <c r="Y10" s="66"/>
      <c r="Z10" s="66"/>
      <c r="AA10" s="66"/>
      <c r="AB10" s="66"/>
      <c r="AC10" s="66"/>
      <c r="AD10" s="67">
        <f>データ!R6</f>
        <v>3024</v>
      </c>
      <c r="AE10" s="67"/>
      <c r="AF10" s="67"/>
      <c r="AG10" s="67"/>
      <c r="AH10" s="67"/>
      <c r="AI10" s="67"/>
      <c r="AJ10" s="67"/>
      <c r="AK10" s="2"/>
      <c r="AL10" s="67">
        <f>データ!V6</f>
        <v>5470</v>
      </c>
      <c r="AM10" s="67"/>
      <c r="AN10" s="67"/>
      <c r="AO10" s="67"/>
      <c r="AP10" s="67"/>
      <c r="AQ10" s="67"/>
      <c r="AR10" s="67"/>
      <c r="AS10" s="67"/>
      <c r="AT10" s="66">
        <f>データ!W6</f>
        <v>1.58</v>
      </c>
      <c r="AU10" s="66"/>
      <c r="AV10" s="66"/>
      <c r="AW10" s="66"/>
      <c r="AX10" s="66"/>
      <c r="AY10" s="66"/>
      <c r="AZ10" s="66"/>
      <c r="BA10" s="66"/>
      <c r="BB10" s="66">
        <f>データ!X6</f>
        <v>3462.03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 x14ac:dyDescent="0.15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 x14ac:dyDescent="0.15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124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 x14ac:dyDescent="0.15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 x14ac:dyDescent="0.15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122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 x14ac:dyDescent="0.15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 x14ac:dyDescent="0.15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 x14ac:dyDescent="0.15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 x14ac:dyDescent="0.15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123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 x14ac:dyDescent="0.15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 x14ac:dyDescent="0.15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【728.30】</v>
      </c>
      <c r="I86" s="26" t="str">
        <f>データ!CA6</f>
        <v>【100.04】</v>
      </c>
      <c r="J86" s="26" t="str">
        <f>データ!CL6</f>
        <v>【137.82】</v>
      </c>
      <c r="K86" s="26" t="str">
        <f>データ!CW6</f>
        <v>【60.09】</v>
      </c>
      <c r="L86" s="26" t="str">
        <f>データ!DH6</f>
        <v>【94.90】</v>
      </c>
      <c r="M86" s="26" t="s">
        <v>56</v>
      </c>
      <c r="N86" s="26" t="s">
        <v>56</v>
      </c>
      <c r="O86" s="26" t="str">
        <f>データ!EO6</f>
        <v>【0.27】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81</v>
      </c>
      <c r="B5" s="31"/>
      <c r="C5" s="31"/>
      <c r="D5" s="31"/>
      <c r="E5" s="31"/>
      <c r="F5" s="31"/>
      <c r="G5" s="31"/>
      <c r="H5" s="32" t="s">
        <v>82</v>
      </c>
      <c r="I5" s="32" t="s">
        <v>83</v>
      </c>
      <c r="J5" s="32" t="s">
        <v>84</v>
      </c>
      <c r="K5" s="32" t="s">
        <v>85</v>
      </c>
      <c r="L5" s="32" t="s">
        <v>86</v>
      </c>
      <c r="M5" s="32" t="s">
        <v>5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107</v>
      </c>
      <c r="AI5" s="32" t="s">
        <v>43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108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108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108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108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108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108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108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108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108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  <c r="EO5" s="32" t="s">
        <v>108</v>
      </c>
    </row>
    <row r="6" spans="1:145" s="36" customFormat="1" x14ac:dyDescent="0.15">
      <c r="A6" s="28" t="s">
        <v>109</v>
      </c>
      <c r="B6" s="33">
        <f>B7</f>
        <v>2016</v>
      </c>
      <c r="C6" s="33">
        <f t="shared" ref="C6:X6" si="3">C7</f>
        <v>73016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福島県　桑折町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Cc2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44.91</v>
      </c>
      <c r="Q6" s="34">
        <f t="shared" si="3"/>
        <v>100</v>
      </c>
      <c r="R6" s="34">
        <f t="shared" si="3"/>
        <v>3024</v>
      </c>
      <c r="S6" s="34">
        <f t="shared" si="3"/>
        <v>12217</v>
      </c>
      <c r="T6" s="34">
        <f t="shared" si="3"/>
        <v>42.97</v>
      </c>
      <c r="U6" s="34">
        <f t="shared" si="3"/>
        <v>284.31</v>
      </c>
      <c r="V6" s="34">
        <f t="shared" si="3"/>
        <v>5470</v>
      </c>
      <c r="W6" s="34">
        <f t="shared" si="3"/>
        <v>1.58</v>
      </c>
      <c r="X6" s="34">
        <f t="shared" si="3"/>
        <v>3462.03</v>
      </c>
      <c r="Y6" s="35">
        <f>IF(Y7="",NA(),Y7)</f>
        <v>60.07</v>
      </c>
      <c r="Z6" s="35">
        <f t="shared" ref="Z6:AH6" si="4">IF(Z7="",NA(),Z7)</f>
        <v>48.8</v>
      </c>
      <c r="AA6" s="35">
        <f t="shared" si="4"/>
        <v>60.61</v>
      </c>
      <c r="AB6" s="35">
        <f t="shared" si="4"/>
        <v>60.98</v>
      </c>
      <c r="AC6" s="35">
        <f t="shared" si="4"/>
        <v>62.96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2713.78</v>
      </c>
      <c r="BG6" s="35">
        <f t="shared" ref="BG6:BO6" si="7">IF(BG7="",NA(),BG7)</f>
        <v>2535.63</v>
      </c>
      <c r="BH6" s="35">
        <f t="shared" si="7"/>
        <v>2515.5300000000002</v>
      </c>
      <c r="BI6" s="35">
        <f t="shared" si="7"/>
        <v>2220.6999999999998</v>
      </c>
      <c r="BJ6" s="35">
        <f t="shared" si="7"/>
        <v>1864.95</v>
      </c>
      <c r="BK6" s="35">
        <f t="shared" si="7"/>
        <v>1273.52</v>
      </c>
      <c r="BL6" s="35">
        <f t="shared" si="7"/>
        <v>1209.95</v>
      </c>
      <c r="BM6" s="35">
        <f t="shared" si="7"/>
        <v>1136.5</v>
      </c>
      <c r="BN6" s="35">
        <f t="shared" si="7"/>
        <v>1118.56</v>
      </c>
      <c r="BO6" s="35">
        <f t="shared" si="7"/>
        <v>1111.31</v>
      </c>
      <c r="BP6" s="34" t="str">
        <f>IF(BP7="","",IF(BP7="-","【-】","【"&amp;SUBSTITUTE(TEXT(BP7,"#,##0.00"),"-","△")&amp;"】"))</f>
        <v>【728.30】</v>
      </c>
      <c r="BQ6" s="35">
        <f>IF(BQ7="",NA(),BQ7)</f>
        <v>42</v>
      </c>
      <c r="BR6" s="35">
        <f t="shared" ref="BR6:BZ6" si="8">IF(BR7="",NA(),BR7)</f>
        <v>43.48</v>
      </c>
      <c r="BS6" s="35">
        <f t="shared" si="8"/>
        <v>45.74</v>
      </c>
      <c r="BT6" s="35">
        <f t="shared" si="8"/>
        <v>46.67</v>
      </c>
      <c r="BU6" s="35">
        <f t="shared" si="8"/>
        <v>100</v>
      </c>
      <c r="BV6" s="35">
        <f t="shared" si="8"/>
        <v>67.849999999999994</v>
      </c>
      <c r="BW6" s="35">
        <f t="shared" si="8"/>
        <v>69.48</v>
      </c>
      <c r="BX6" s="35">
        <f t="shared" si="8"/>
        <v>71.650000000000006</v>
      </c>
      <c r="BY6" s="35">
        <f t="shared" si="8"/>
        <v>72.33</v>
      </c>
      <c r="BZ6" s="35">
        <f t="shared" si="8"/>
        <v>75.540000000000006</v>
      </c>
      <c r="CA6" s="34" t="str">
        <f>IF(CA7="","",IF(CA7="-","【-】","【"&amp;SUBSTITUTE(TEXT(CA7,"#,##0.00"),"-","△")&amp;"】"))</f>
        <v>【100.04】</v>
      </c>
      <c r="CB6" s="35">
        <f>IF(CB7="",NA(),CB7)</f>
        <v>406.13</v>
      </c>
      <c r="CC6" s="35">
        <f t="shared" ref="CC6:CK6" si="9">IF(CC7="",NA(),CC7)</f>
        <v>393.83</v>
      </c>
      <c r="CD6" s="35">
        <f t="shared" si="9"/>
        <v>384.85</v>
      </c>
      <c r="CE6" s="35">
        <f t="shared" si="9"/>
        <v>378.61</v>
      </c>
      <c r="CF6" s="35">
        <f t="shared" si="9"/>
        <v>174.72</v>
      </c>
      <c r="CG6" s="35">
        <f t="shared" si="9"/>
        <v>224.94</v>
      </c>
      <c r="CH6" s="35">
        <f t="shared" si="9"/>
        <v>220.67</v>
      </c>
      <c r="CI6" s="35">
        <f t="shared" si="9"/>
        <v>217.82</v>
      </c>
      <c r="CJ6" s="35">
        <f t="shared" si="9"/>
        <v>215.28</v>
      </c>
      <c r="CK6" s="35">
        <f t="shared" si="9"/>
        <v>207.96</v>
      </c>
      <c r="CL6" s="34" t="str">
        <f>IF(CL7="","",IF(CL7="-","【-】","【"&amp;SUBSTITUTE(TEXT(CL7,"#,##0.00"),"-","△")&amp;"】"))</f>
        <v>【137.82】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 t="str">
        <f t="shared" si="10"/>
        <v>-</v>
      </c>
      <c r="CR6" s="35">
        <f t="shared" si="10"/>
        <v>55.41</v>
      </c>
      <c r="CS6" s="35">
        <f t="shared" si="10"/>
        <v>55.81</v>
      </c>
      <c r="CT6" s="35">
        <f t="shared" si="10"/>
        <v>54.44</v>
      </c>
      <c r="CU6" s="35">
        <f t="shared" si="10"/>
        <v>54.67</v>
      </c>
      <c r="CV6" s="35">
        <f t="shared" si="10"/>
        <v>53.51</v>
      </c>
      <c r="CW6" s="34" t="str">
        <f>IF(CW7="","",IF(CW7="-","【-】","【"&amp;SUBSTITUTE(TEXT(CW7,"#,##0.00"),"-","△")&amp;"】"))</f>
        <v>【60.09】</v>
      </c>
      <c r="CX6" s="35">
        <f>IF(CX7="",NA(),CX7)</f>
        <v>88.98</v>
      </c>
      <c r="CY6" s="35">
        <f t="shared" ref="CY6:DG6" si="11">IF(CY7="",NA(),CY7)</f>
        <v>90.09</v>
      </c>
      <c r="CZ6" s="35">
        <f t="shared" si="11"/>
        <v>89.99</v>
      </c>
      <c r="DA6" s="35">
        <f t="shared" si="11"/>
        <v>87.63</v>
      </c>
      <c r="DB6" s="35">
        <f t="shared" si="11"/>
        <v>88.24</v>
      </c>
      <c r="DC6" s="35">
        <f t="shared" si="11"/>
        <v>84.12</v>
      </c>
      <c r="DD6" s="35">
        <f t="shared" si="11"/>
        <v>84.41</v>
      </c>
      <c r="DE6" s="35">
        <f t="shared" si="11"/>
        <v>84.2</v>
      </c>
      <c r="DF6" s="35">
        <f t="shared" si="11"/>
        <v>83.8</v>
      </c>
      <c r="DG6" s="35">
        <f t="shared" si="11"/>
        <v>83.91</v>
      </c>
      <c r="DH6" s="34" t="str">
        <f>IF(DH7="","",IF(DH7="-","【-】","【"&amp;SUBSTITUTE(TEXT(DH7,"#,##0.00"),"-","△")&amp;"】"))</f>
        <v>【94.90】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0.1</v>
      </c>
      <c r="EK6" s="35">
        <f t="shared" si="14"/>
        <v>7.0000000000000007E-2</v>
      </c>
      <c r="EL6" s="35">
        <f t="shared" si="14"/>
        <v>0.04</v>
      </c>
      <c r="EM6" s="35">
        <f t="shared" si="14"/>
        <v>0.11</v>
      </c>
      <c r="EN6" s="35">
        <f t="shared" si="14"/>
        <v>0.15</v>
      </c>
      <c r="EO6" s="34" t="str">
        <f>IF(EO7="","",IF(EO7="-","【-】","【"&amp;SUBSTITUTE(TEXT(EO7,"#,##0.00"),"-","△")&amp;"】"))</f>
        <v>【0.27】</v>
      </c>
    </row>
    <row r="7" spans="1:145" s="36" customFormat="1" x14ac:dyDescent="0.15">
      <c r="A7" s="28"/>
      <c r="B7" s="37">
        <v>2016</v>
      </c>
      <c r="C7" s="37">
        <v>73016</v>
      </c>
      <c r="D7" s="37">
        <v>47</v>
      </c>
      <c r="E7" s="37">
        <v>17</v>
      </c>
      <c r="F7" s="37">
        <v>1</v>
      </c>
      <c r="G7" s="37">
        <v>0</v>
      </c>
      <c r="H7" s="37" t="s">
        <v>110</v>
      </c>
      <c r="I7" s="37" t="s">
        <v>111</v>
      </c>
      <c r="J7" s="37" t="s">
        <v>112</v>
      </c>
      <c r="K7" s="37" t="s">
        <v>113</v>
      </c>
      <c r="L7" s="37" t="s">
        <v>114</v>
      </c>
      <c r="M7" s="37"/>
      <c r="N7" s="38" t="s">
        <v>115</v>
      </c>
      <c r="O7" s="38" t="s">
        <v>116</v>
      </c>
      <c r="P7" s="38">
        <v>44.91</v>
      </c>
      <c r="Q7" s="38">
        <v>100</v>
      </c>
      <c r="R7" s="38">
        <v>3024</v>
      </c>
      <c r="S7" s="38">
        <v>12217</v>
      </c>
      <c r="T7" s="38">
        <v>42.97</v>
      </c>
      <c r="U7" s="38">
        <v>284.31</v>
      </c>
      <c r="V7" s="38">
        <v>5470</v>
      </c>
      <c r="W7" s="38">
        <v>1.58</v>
      </c>
      <c r="X7" s="38">
        <v>3462.03</v>
      </c>
      <c r="Y7" s="38">
        <v>60.07</v>
      </c>
      <c r="Z7" s="38">
        <v>48.8</v>
      </c>
      <c r="AA7" s="38">
        <v>60.61</v>
      </c>
      <c r="AB7" s="38">
        <v>60.98</v>
      </c>
      <c r="AC7" s="38">
        <v>62.96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2713.78</v>
      </c>
      <c r="BG7" s="38">
        <v>2535.63</v>
      </c>
      <c r="BH7" s="38">
        <v>2515.5300000000002</v>
      </c>
      <c r="BI7" s="38">
        <v>2220.6999999999998</v>
      </c>
      <c r="BJ7" s="38">
        <v>1864.95</v>
      </c>
      <c r="BK7" s="38">
        <v>1273.52</v>
      </c>
      <c r="BL7" s="38">
        <v>1209.95</v>
      </c>
      <c r="BM7" s="38">
        <v>1136.5</v>
      </c>
      <c r="BN7" s="38">
        <v>1118.56</v>
      </c>
      <c r="BO7" s="38">
        <v>1111.31</v>
      </c>
      <c r="BP7" s="38">
        <v>728.3</v>
      </c>
      <c r="BQ7" s="38">
        <v>42</v>
      </c>
      <c r="BR7" s="38">
        <v>43.48</v>
      </c>
      <c r="BS7" s="38">
        <v>45.74</v>
      </c>
      <c r="BT7" s="38">
        <v>46.67</v>
      </c>
      <c r="BU7" s="38">
        <v>100</v>
      </c>
      <c r="BV7" s="38">
        <v>67.849999999999994</v>
      </c>
      <c r="BW7" s="38">
        <v>69.48</v>
      </c>
      <c r="BX7" s="38">
        <v>71.650000000000006</v>
      </c>
      <c r="BY7" s="38">
        <v>72.33</v>
      </c>
      <c r="BZ7" s="38">
        <v>75.540000000000006</v>
      </c>
      <c r="CA7" s="38">
        <v>100.04</v>
      </c>
      <c r="CB7" s="38">
        <v>406.13</v>
      </c>
      <c r="CC7" s="38">
        <v>393.83</v>
      </c>
      <c r="CD7" s="38">
        <v>384.85</v>
      </c>
      <c r="CE7" s="38">
        <v>378.61</v>
      </c>
      <c r="CF7" s="38">
        <v>174.72</v>
      </c>
      <c r="CG7" s="38">
        <v>224.94</v>
      </c>
      <c r="CH7" s="38">
        <v>220.67</v>
      </c>
      <c r="CI7" s="38">
        <v>217.82</v>
      </c>
      <c r="CJ7" s="38">
        <v>215.28</v>
      </c>
      <c r="CK7" s="38">
        <v>207.96</v>
      </c>
      <c r="CL7" s="38">
        <v>137.82</v>
      </c>
      <c r="CM7" s="38" t="s">
        <v>115</v>
      </c>
      <c r="CN7" s="38" t="s">
        <v>115</v>
      </c>
      <c r="CO7" s="38" t="s">
        <v>115</v>
      </c>
      <c r="CP7" s="38" t="s">
        <v>115</v>
      </c>
      <c r="CQ7" s="38" t="s">
        <v>115</v>
      </c>
      <c r="CR7" s="38">
        <v>55.41</v>
      </c>
      <c r="CS7" s="38">
        <v>55.81</v>
      </c>
      <c r="CT7" s="38">
        <v>54.44</v>
      </c>
      <c r="CU7" s="38">
        <v>54.67</v>
      </c>
      <c r="CV7" s="38">
        <v>53.51</v>
      </c>
      <c r="CW7" s="38">
        <v>60.09</v>
      </c>
      <c r="CX7" s="38">
        <v>88.98</v>
      </c>
      <c r="CY7" s="38">
        <v>90.09</v>
      </c>
      <c r="CZ7" s="38">
        <v>89.99</v>
      </c>
      <c r="DA7" s="38">
        <v>87.63</v>
      </c>
      <c r="DB7" s="38">
        <v>88.24</v>
      </c>
      <c r="DC7" s="38">
        <v>84.12</v>
      </c>
      <c r="DD7" s="38">
        <v>84.41</v>
      </c>
      <c r="DE7" s="38">
        <v>84.2</v>
      </c>
      <c r="DF7" s="38">
        <v>83.8</v>
      </c>
      <c r="DG7" s="38">
        <v>83.91</v>
      </c>
      <c r="DH7" s="38">
        <v>94.9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0.1</v>
      </c>
      <c r="EK7" s="38">
        <v>7.0000000000000007E-2</v>
      </c>
      <c r="EL7" s="38">
        <v>0.04</v>
      </c>
      <c r="EM7" s="38">
        <v>0.11</v>
      </c>
      <c r="EN7" s="38">
        <v>0.15</v>
      </c>
      <c r="EO7" s="38">
        <v>0.27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2018-02-10T00:30:39Z</cp:lastPrinted>
  <dcterms:created xsi:type="dcterms:W3CDTF">2017-12-25T02:03:28Z</dcterms:created>
  <dcterms:modified xsi:type="dcterms:W3CDTF">2018-02-26T02:49:37Z</dcterms:modified>
  <cp:category/>
</cp:coreProperties>
</file>