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2.96.41\FileA\建設部\上下水道課\下水道係\00_総務\12_財政課照会\H29\29_経営比較分析表\【経営比較分析表】2016_072141_47_1718\"/>
    </mc:Choice>
  </mc:AlternateContent>
  <workbookProtection workbookPassword="B319" lockStructure="1"/>
  <bookViews>
    <workbookView xWindow="0" yWindow="0" windowWidth="24000" windowHeight="973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AD10" i="4"/>
  <c r="I10" i="4"/>
  <c r="B10" i="4"/>
  <c r="BB8" i="4"/>
  <c r="AL8" i="4"/>
  <c r="P8" i="4"/>
  <c r="I8" i="4"/>
  <c r="B8" i="4"/>
  <c r="C10" i="5" l="1"/>
  <c r="D10" i="5"/>
  <c r="E10" i="5"/>
  <c r="B10" i="5"/>
</calcChain>
</file>

<file path=xl/sharedStrings.xml><?xml version="1.0" encoding="utf-8"?>
<sst xmlns="http://schemas.openxmlformats.org/spreadsheetml/2006/main" count="241" uniqueCount="125">
  <si>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</si>
  <si>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</si>
  <si>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</si>
  <si>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</si>
  <si>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</si>
  <si>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</si>
  <si>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</si>
  <si>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</si>
  <si>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</si>
  <si>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</si>
  <si>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</si>
  <si>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</si>
  <si>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</si>
  <si>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</si>
  <si>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</si>
  <si>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</si>
  <si>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</si>
  <si>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</si>
  <si>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</si>
  <si>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</si>
  <si>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</si>
  <si>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</si>
  <si>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</si>
  <si>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</si>
  <si>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</si>
  <si>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</si>
  <si>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</si>
  <si>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</si>
  <si>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</si>
  <si>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</si>
  <si>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</si>
  <si>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</si>
  <si>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</si>
  <si>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</si>
  <si>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</si>
  <si>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</si>
  <si>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</si>
  <si>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</si>
  <si>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</si>
  <si>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</si>
  <si>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</si>
  <si>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</si>
  <si>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</si>
  <si>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</si>
  <si>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</si>
  <si>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</si>
  <si>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</si>
  <si>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</si>
  <si>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</si>
  <si>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</si>
  <si>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</si>
  <si>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</si>
  <si>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</si>
  <si>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</si>
  <si>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</si>
  <si>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</si>
  <si>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</si>
  <si>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</si>
  <si>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</si>
  <si>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</si>
  <si>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</si>
  <si>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</si>
  <si>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</si>
  <si>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</si>
  <si>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</si>
  <si>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</si>
  <si>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</si>
  <si>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</si>
  <si>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</si>
  <si>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</si>
  <si>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</si>
  <si>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</si>
  <si>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</si>
  <si>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</si>
  <si>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</si>
  <si>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</si>
  <si>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</si>
  <si>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</si>
  <si>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</si>
  <si>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</si>
  <si>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</si>
  <si>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</si>
  <si>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</si>
  <si>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</si>
  <si>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</si>
  <si>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</si>
  <si>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</si>
  <si>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</si>
  <si>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</si>
  <si>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</si>
  <si>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</si>
  <si>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</si>
  <si>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</si>
  <si>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</si>
  <si>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</si>
  <si>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</si>
  <si>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</si>
  <si>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</si>
  <si>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</si>
  <si>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</si>
  <si>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</si>
  <si>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</si>
  <si>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</si>
  <si>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</si>
  <si>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</si>
  <si>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</si>
  <si>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</si>
  <si>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</si>
  <si>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</si>
  <si>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本宮市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</si>
  <si>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</si>
  <si>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</si>
  <si>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</si>
  <si>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</si>
  <si>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</si>
  <si>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</si>
  <si>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</si>
  <si>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</si>
  <si>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</si>
  <si>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</si>
  <si>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</si>
  <si>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管渠改善率は、更新した管渠延長の割合を表した指標で、管渠の更新ペースや状況を把握できる。H24は、東日本大震災により災害復旧工事を施工したことによる。</t>
    <phoneticPr fontId="4"/>
  </si>
  <si>
    <t xml:space="preserve">  農業集落排水処理施設は、供用開始から21年を迎え、機械設備の更新に今後多額の費用を要することから、公共下水道へ接続しました。平成28年度は、処理施設の清掃を行い、平成29年度からは公共下水道事業に統合し、農業集落排水事業は廃止されました。</t>
    <rPh sb="104" eb="106">
      <t>ノウギョウ</t>
    </rPh>
    <rPh sb="106" eb="108">
      <t>シュウラク</t>
    </rPh>
    <rPh sb="108" eb="110">
      <t>ハイスイ</t>
    </rPh>
    <rPh sb="110" eb="112">
      <t>ジギョウ</t>
    </rPh>
    <rPh sb="113" eb="115">
      <t>ハイシ</t>
    </rPh>
    <phoneticPr fontId="7"/>
  </si>
  <si>
    <t xml:space="preserve"> 収益的収支比率は、H25は、地方公共団体金融機構資金に係る繰上償還金分が含まれているため、繰上償還金を除くと108.26％となる。
 経費回収率は、維持管理費の80％程度となっていたがH27は路面復旧費の増によって57.40％となった。H28年度は公共下水道に接続し、汚水処理費用が負担金のみとなったことから168.44%となった。
　施設利用率は、汚水処理施設を使用しなくなったため該当数値がありません。</t>
    <rPh sb="122" eb="124">
      <t>ネンド</t>
    </rPh>
    <rPh sb="125" eb="127">
      <t>コウキョウ</t>
    </rPh>
    <rPh sb="127" eb="129">
      <t>ゲスイ</t>
    </rPh>
    <rPh sb="129" eb="130">
      <t>ドウ</t>
    </rPh>
    <rPh sb="131" eb="133">
      <t>セツゾク</t>
    </rPh>
    <rPh sb="135" eb="137">
      <t>オスイ</t>
    </rPh>
    <rPh sb="137" eb="139">
      <t>ショリ</t>
    </rPh>
    <rPh sb="139" eb="141">
      <t>ヒヨウ</t>
    </rPh>
    <rPh sb="142" eb="145">
      <t>フタンキン</t>
    </rPh>
    <rPh sb="176" eb="178">
      <t>オスイ</t>
    </rPh>
    <rPh sb="178" eb="180">
      <t>ショリ</t>
    </rPh>
    <rPh sb="180" eb="182">
      <t>シセツ</t>
    </rPh>
    <rPh sb="183" eb="185">
      <t>シヨウ</t>
    </rPh>
    <rPh sb="193" eb="195">
      <t>ガイトウ</t>
    </rPh>
    <rPh sb="195" eb="197">
      <t>スウチ</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</si>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</sst>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19</c:v>
                </c:pt>
                <c:pt idx="1">
                  <c:v>0</c:v>
                </c:pt>
                <c:pt idx="2">
                  <c:v>0</c:v>
                </c:pt>
                <c:pt idx="3">
                  <c:v>0</c:v>
                </c:pt>
                <c:pt idx="4">
                  <c:v>0</c:v>
                </c:pt>
              </c:numCache>
            </c:numRef>
          </c:val>
        </c:ser>
        <c:dLbls>
          <c:showLegendKey val="0"/>
          <c:showVal val="0"/>
          <c:showCatName val="0"/>
          <c:showSerName val="0"/>
          <c:showPercent val="0"/>
          <c:showBubbleSize val="0"/>
        </c:dLbls>
        <c:gapWidth val="150"/>
        <c:axId val="477147952"/>
        <c:axId val="47714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77147952"/>
        <c:axId val="477149128"/>
      </c:lineChart>
      <c:dateAx>
        <c:axId val="477147952"/>
        <c:scaling>
          <c:orientation val="minMax"/>
        </c:scaling>
        <c:delete val="1"/>
        <c:axPos val="b"/>
        <c:numFmt formatCode="ge" sourceLinked="1"/>
        <c:majorTickMark val="none"/>
        <c:minorTickMark val="none"/>
        <c:tickLblPos val="none"/>
        <c:crossAx val="477149128"/>
        <c:crosses val="autoZero"/>
        <c:auto val="1"/>
        <c:lblOffset val="100"/>
        <c:baseTimeUnit val="years"/>
      </c:dateAx>
      <c:valAx>
        <c:axId val="47714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14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37.22</c:v>
                </c:pt>
                <c:pt idx="1">
                  <c:v>36.71</c:v>
                </c:pt>
                <c:pt idx="2">
                  <c:v>37.22</c:v>
                </c:pt>
                <c:pt idx="3">
                  <c:v>36.96</c:v>
                </c:pt>
                <c:pt idx="4">
                  <c:v>0</c:v>
                </c:pt>
              </c:numCache>
            </c:numRef>
          </c:val>
        </c:ser>
        <c:dLbls>
          <c:showLegendKey val="0"/>
          <c:showVal val="0"/>
          <c:showCatName val="0"/>
          <c:showSerName val="0"/>
          <c:showPercent val="0"/>
          <c:showBubbleSize val="0"/>
        </c:dLbls>
        <c:gapWidth val="150"/>
        <c:axId val="476232624"/>
        <c:axId val="47623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476232624"/>
        <c:axId val="476233016"/>
      </c:lineChart>
      <c:dateAx>
        <c:axId val="476232624"/>
        <c:scaling>
          <c:orientation val="minMax"/>
        </c:scaling>
        <c:delete val="1"/>
        <c:axPos val="b"/>
        <c:numFmt formatCode="ge" sourceLinked="1"/>
        <c:majorTickMark val="none"/>
        <c:minorTickMark val="none"/>
        <c:tickLblPos val="none"/>
        <c:crossAx val="476233016"/>
        <c:crosses val="autoZero"/>
        <c:auto val="1"/>
        <c:lblOffset val="100"/>
        <c:baseTimeUnit val="years"/>
      </c:dateAx>
      <c:valAx>
        <c:axId val="47623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23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70.45</c:v>
                </c:pt>
                <c:pt idx="1">
                  <c:v>71.489999999999995</c:v>
                </c:pt>
                <c:pt idx="2">
                  <c:v>71.489999999999995</c:v>
                </c:pt>
                <c:pt idx="3">
                  <c:v>73.73</c:v>
                </c:pt>
                <c:pt idx="4">
                  <c:v>74.63</c:v>
                </c:pt>
              </c:numCache>
            </c:numRef>
          </c:val>
        </c:ser>
        <c:dLbls>
          <c:showLegendKey val="0"/>
          <c:showVal val="0"/>
          <c:showCatName val="0"/>
          <c:showSerName val="0"/>
          <c:showPercent val="0"/>
          <c:showBubbleSize val="0"/>
        </c:dLbls>
        <c:gapWidth val="150"/>
        <c:axId val="476234192"/>
        <c:axId val="47768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476234192"/>
        <c:axId val="477684992"/>
      </c:lineChart>
      <c:dateAx>
        <c:axId val="476234192"/>
        <c:scaling>
          <c:orientation val="minMax"/>
        </c:scaling>
        <c:delete val="1"/>
        <c:axPos val="b"/>
        <c:numFmt formatCode="ge" sourceLinked="1"/>
        <c:majorTickMark val="none"/>
        <c:minorTickMark val="none"/>
        <c:tickLblPos val="none"/>
        <c:crossAx val="477684992"/>
        <c:crosses val="autoZero"/>
        <c:auto val="1"/>
        <c:lblOffset val="100"/>
        <c:baseTimeUnit val="years"/>
      </c:dateAx>
      <c:valAx>
        <c:axId val="4776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23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88.63</c:v>
                </c:pt>
                <c:pt idx="1">
                  <c:v>41.06</c:v>
                </c:pt>
                <c:pt idx="2">
                  <c:v>114.63</c:v>
                </c:pt>
                <c:pt idx="3">
                  <c:v>94.36</c:v>
                </c:pt>
                <c:pt idx="4">
                  <c:v>105.76</c:v>
                </c:pt>
              </c:numCache>
            </c:numRef>
          </c:val>
        </c:ser>
        <c:dLbls>
          <c:showLegendKey val="0"/>
          <c:showVal val="0"/>
          <c:showCatName val="0"/>
          <c:showSerName val="0"/>
          <c:showPercent val="0"/>
          <c:showBubbleSize val="0"/>
        </c:dLbls>
        <c:gapWidth val="150"/>
        <c:axId val="477149520"/>
        <c:axId val="477149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7149520"/>
        <c:axId val="477149912"/>
      </c:lineChart>
      <c:dateAx>
        <c:axId val="477149520"/>
        <c:scaling>
          <c:orientation val="minMax"/>
        </c:scaling>
        <c:delete val="1"/>
        <c:axPos val="b"/>
        <c:numFmt formatCode="ge" sourceLinked="1"/>
        <c:majorTickMark val="none"/>
        <c:minorTickMark val="none"/>
        <c:tickLblPos val="none"/>
        <c:crossAx val="477149912"/>
        <c:crosses val="autoZero"/>
        <c:auto val="1"/>
        <c:lblOffset val="100"/>
        <c:baseTimeUnit val="years"/>
      </c:dateAx>
      <c:valAx>
        <c:axId val="47714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14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2706584"/>
        <c:axId val="41270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2706584"/>
        <c:axId val="412706976"/>
      </c:lineChart>
      <c:dateAx>
        <c:axId val="412706584"/>
        <c:scaling>
          <c:orientation val="minMax"/>
        </c:scaling>
        <c:delete val="1"/>
        <c:axPos val="b"/>
        <c:numFmt formatCode="ge" sourceLinked="1"/>
        <c:majorTickMark val="none"/>
        <c:minorTickMark val="none"/>
        <c:tickLblPos val="none"/>
        <c:crossAx val="412706976"/>
        <c:crosses val="autoZero"/>
        <c:auto val="1"/>
        <c:lblOffset val="100"/>
        <c:baseTimeUnit val="years"/>
      </c:dateAx>
      <c:valAx>
        <c:axId val="4127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70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2707760"/>
        <c:axId val="41270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2707760"/>
        <c:axId val="412707368"/>
      </c:lineChart>
      <c:dateAx>
        <c:axId val="412707760"/>
        <c:scaling>
          <c:orientation val="minMax"/>
        </c:scaling>
        <c:delete val="1"/>
        <c:axPos val="b"/>
        <c:numFmt formatCode="ge" sourceLinked="1"/>
        <c:majorTickMark val="none"/>
        <c:minorTickMark val="none"/>
        <c:tickLblPos val="none"/>
        <c:crossAx val="412707368"/>
        <c:crosses val="autoZero"/>
        <c:auto val="1"/>
        <c:lblOffset val="100"/>
        <c:baseTimeUnit val="years"/>
      </c:dateAx>
      <c:valAx>
        <c:axId val="41270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70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9015984"/>
        <c:axId val="47901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9015984"/>
        <c:axId val="479015592"/>
      </c:lineChart>
      <c:dateAx>
        <c:axId val="479015984"/>
        <c:scaling>
          <c:orientation val="minMax"/>
        </c:scaling>
        <c:delete val="1"/>
        <c:axPos val="b"/>
        <c:numFmt formatCode="ge" sourceLinked="1"/>
        <c:majorTickMark val="none"/>
        <c:minorTickMark val="none"/>
        <c:tickLblPos val="none"/>
        <c:crossAx val="479015592"/>
        <c:crosses val="autoZero"/>
        <c:auto val="1"/>
        <c:lblOffset val="100"/>
        <c:baseTimeUnit val="years"/>
      </c:dateAx>
      <c:valAx>
        <c:axId val="47901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01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3314192"/>
        <c:axId val="4833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3314192"/>
        <c:axId val="483314976"/>
      </c:lineChart>
      <c:dateAx>
        <c:axId val="483314192"/>
        <c:scaling>
          <c:orientation val="minMax"/>
        </c:scaling>
        <c:delete val="1"/>
        <c:axPos val="b"/>
        <c:numFmt formatCode="ge" sourceLinked="1"/>
        <c:majorTickMark val="none"/>
        <c:minorTickMark val="none"/>
        <c:tickLblPos val="none"/>
        <c:crossAx val="483314976"/>
        <c:crosses val="autoZero"/>
        <c:auto val="1"/>
        <c:lblOffset val="100"/>
        <c:baseTimeUnit val="years"/>
      </c:dateAx>
      <c:valAx>
        <c:axId val="4833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31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3316152"/>
        <c:axId val="47881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483316152"/>
        <c:axId val="478819504"/>
      </c:lineChart>
      <c:dateAx>
        <c:axId val="483316152"/>
        <c:scaling>
          <c:orientation val="minMax"/>
        </c:scaling>
        <c:delete val="1"/>
        <c:axPos val="b"/>
        <c:numFmt formatCode="ge" sourceLinked="1"/>
        <c:majorTickMark val="none"/>
        <c:minorTickMark val="none"/>
        <c:tickLblPos val="none"/>
        <c:crossAx val="478819504"/>
        <c:crosses val="autoZero"/>
        <c:auto val="1"/>
        <c:lblOffset val="100"/>
        <c:baseTimeUnit val="years"/>
      </c:dateAx>
      <c:valAx>
        <c:axId val="47881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31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71.91</c:v>
                </c:pt>
                <c:pt idx="1">
                  <c:v>88.91</c:v>
                </c:pt>
                <c:pt idx="2">
                  <c:v>81.91</c:v>
                </c:pt>
                <c:pt idx="3">
                  <c:v>57.4</c:v>
                </c:pt>
                <c:pt idx="4">
                  <c:v>168.44</c:v>
                </c:pt>
              </c:numCache>
            </c:numRef>
          </c:val>
        </c:ser>
        <c:dLbls>
          <c:showLegendKey val="0"/>
          <c:showVal val="0"/>
          <c:showCatName val="0"/>
          <c:showSerName val="0"/>
          <c:showPercent val="0"/>
          <c:showBubbleSize val="0"/>
        </c:dLbls>
        <c:gapWidth val="150"/>
        <c:axId val="483314584"/>
        <c:axId val="47882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483314584"/>
        <c:axId val="478822248"/>
      </c:lineChart>
      <c:dateAx>
        <c:axId val="483314584"/>
        <c:scaling>
          <c:orientation val="minMax"/>
        </c:scaling>
        <c:delete val="1"/>
        <c:axPos val="b"/>
        <c:numFmt formatCode="ge" sourceLinked="1"/>
        <c:majorTickMark val="none"/>
        <c:minorTickMark val="none"/>
        <c:tickLblPos val="none"/>
        <c:crossAx val="478822248"/>
        <c:crosses val="autoZero"/>
        <c:auto val="1"/>
        <c:lblOffset val="100"/>
        <c:baseTimeUnit val="years"/>
      </c:dateAx>
      <c:valAx>
        <c:axId val="47882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31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240.05</c:v>
                </c:pt>
                <c:pt idx="1">
                  <c:v>194.74</c:v>
                </c:pt>
                <c:pt idx="2">
                  <c:v>216.37</c:v>
                </c:pt>
                <c:pt idx="3">
                  <c:v>313.39</c:v>
                </c:pt>
                <c:pt idx="4">
                  <c:v>106.56</c:v>
                </c:pt>
              </c:numCache>
            </c:numRef>
          </c:val>
        </c:ser>
        <c:dLbls>
          <c:showLegendKey val="0"/>
          <c:showVal val="0"/>
          <c:showCatName val="0"/>
          <c:showSerName val="0"/>
          <c:showPercent val="0"/>
          <c:showBubbleSize val="0"/>
        </c:dLbls>
        <c:gapWidth val="150"/>
        <c:axId val="476231056"/>
        <c:axId val="476231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476231056"/>
        <c:axId val="476231448"/>
      </c:lineChart>
      <c:dateAx>
        <c:axId val="476231056"/>
        <c:scaling>
          <c:orientation val="minMax"/>
        </c:scaling>
        <c:delete val="1"/>
        <c:axPos val="b"/>
        <c:numFmt formatCode="ge" sourceLinked="1"/>
        <c:majorTickMark val="none"/>
        <c:minorTickMark val="none"/>
        <c:tickLblPos val="none"/>
        <c:crossAx val="476231448"/>
        <c:crosses val="autoZero"/>
        <c:auto val="1"/>
        <c:lblOffset val="100"/>
        <c:baseTimeUnit val="years"/>
      </c:dateAx>
      <c:valAx>
        <c:axId val="47623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23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福島県　本宮市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
        <v>124</v>
      </c>
      <c r="AE8" s="79"/>
      <c r="AF8" s="79"/>
      <c r="AG8" s="79"/>
      <c r="AH8" s="79"/>
      <c r="AI8" s="79"/>
      <c r="AJ8" s="79"/>
      <c r="AK8" s="4"/>
      <c r="AL8" s="73">
        <f>データ!S6</f>
        <v>30731</v>
      </c>
      <c r="AM8" s="73"/>
      <c r="AN8" s="73"/>
      <c r="AO8" s="73"/>
      <c r="AP8" s="73"/>
      <c r="AQ8" s="73"/>
      <c r="AR8" s="73"/>
      <c r="AS8" s="73"/>
      <c r="AT8" s="72">
        <f>データ!T6</f>
        <v>88.02</v>
      </c>
      <c r="AU8" s="72"/>
      <c r="AV8" s="72"/>
      <c r="AW8" s="72"/>
      <c r="AX8" s="72"/>
      <c r="AY8" s="72"/>
      <c r="AZ8" s="72"/>
      <c r="BA8" s="72"/>
      <c r="BB8" s="72">
        <f>データ!U6</f>
        <v>349.14</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2.19</v>
      </c>
      <c r="Q10" s="72"/>
      <c r="R10" s="72"/>
      <c r="S10" s="72"/>
      <c r="T10" s="72"/>
      <c r="U10" s="72"/>
      <c r="V10" s="72"/>
      <c r="W10" s="72">
        <f>データ!Q6</f>
        <v>84.92</v>
      </c>
      <c r="X10" s="72"/>
      <c r="Y10" s="72"/>
      <c r="Z10" s="72"/>
      <c r="AA10" s="72"/>
      <c r="AB10" s="72"/>
      <c r="AC10" s="72"/>
      <c r="AD10" s="73">
        <f>データ!R6</f>
        <v>3186</v>
      </c>
      <c r="AE10" s="73"/>
      <c r="AF10" s="73"/>
      <c r="AG10" s="73"/>
      <c r="AH10" s="73"/>
      <c r="AI10" s="73"/>
      <c r="AJ10" s="73"/>
      <c r="AK10" s="2"/>
      <c r="AL10" s="73">
        <f>データ!V6</f>
        <v>670</v>
      </c>
      <c r="AM10" s="73"/>
      <c r="AN10" s="73"/>
      <c r="AO10" s="73"/>
      <c r="AP10" s="73"/>
      <c r="AQ10" s="73"/>
      <c r="AR10" s="73"/>
      <c r="AS10" s="73"/>
      <c r="AT10" s="72">
        <f>データ!W6</f>
        <v>0.4</v>
      </c>
      <c r="AU10" s="72"/>
      <c r="AV10" s="72"/>
      <c r="AW10" s="72"/>
      <c r="AX10" s="72"/>
      <c r="AY10" s="72"/>
      <c r="AZ10" s="72"/>
      <c r="BA10" s="72"/>
      <c r="BB10" s="72">
        <f>データ!X6</f>
        <v>1675</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t="s">
        <v>121</v>
      </c>
      <c r="BM47" s="56"/>
      <c r="BN47" s="56"/>
      <c r="BO47" s="56"/>
      <c r="BP47" s="56"/>
      <c r="BQ47" s="56"/>
      <c r="BR47" s="56"/>
      <c r="BS47" s="56"/>
      <c r="BT47" s="56"/>
      <c r="BU47" s="56"/>
      <c r="BV47" s="56"/>
      <c r="BW47" s="56"/>
      <c r="BX47" s="56"/>
      <c r="BY47" s="56"/>
      <c r="BZ47" s="5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72141</v>
      </c>
      <c r="D6" s="33">
        <f t="shared" si="3"/>
        <v>47</v>
      </c>
      <c r="E6" s="33">
        <f t="shared" si="3"/>
        <v>17</v>
      </c>
      <c r="F6" s="33">
        <f t="shared" si="3"/>
        <v>5</v>
      </c>
      <c r="G6" s="33">
        <f t="shared" si="3"/>
        <v>0</v>
      </c>
      <c r="H6" s="33" t="str">
        <f t="shared" si="3"/>
        <v>福島県　本宮市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2.19</v>
      </c>
      <c r="Q6" s="34">
        <f t="shared" si="3"/>
        <v>84.92</v>
      </c>
      <c r="R6" s="34">
        <f t="shared" si="3"/>
        <v>3186</v>
      </c>
      <c r="S6" s="34">
        <f t="shared" si="3"/>
        <v>30731</v>
      </c>
      <c r="T6" s="34">
        <f t="shared" si="3"/>
        <v>88.02</v>
      </c>
      <c r="U6" s="34">
        <f t="shared" si="3"/>
        <v>349.14</v>
      </c>
      <c r="V6" s="34">
        <f t="shared" si="3"/>
        <v>670</v>
      </c>
      <c r="W6" s="34">
        <f t="shared" si="3"/>
        <v>0.4</v>
      </c>
      <c r="X6" s="34">
        <f t="shared" si="3"/>
        <v>1675</v>
      </c>
      <c r="Y6" s="35">
        <f>IF(Y7="",NA(),Y7)</f>
        <v>88.63</v>
      </c>
      <c r="Z6" s="35">
        <f t="shared" ref="Z6:AH6" si="4">IF(Z7="",NA(),Z7)</f>
        <v>41.06</v>
      </c>
      <c r="AA6" s="35">
        <f t="shared" si="4"/>
        <v>114.63</v>
      </c>
      <c r="AB6" s="35">
        <f t="shared" si="4"/>
        <v>94.36</v>
      </c>
      <c r="AC6" s="35">
        <f t="shared" si="4"/>
        <v>105.76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71.91</v>
      </c>
      <c r="BR6" s="35">
        <f t="shared" ref="BR6:BZ6" si="8">IF(BR7="",NA(),BR7)</f>
        <v>88.91</v>
      </c>
      <c r="BS6" s="35">
        <f t="shared" si="8"/>
        <v>81.91</v>
      </c>
      <c r="BT6" s="35">
        <f t="shared" si="8"/>
        <v>57.4</v>
      </c>
      <c r="BU6" s="35">
        <f t="shared" si="8"/>
        <v>168.44</v>
      </c>
      <c r="BV6" s="35">
        <f t="shared" si="8"/>
        <v>51.03</v>
      </c>
      <c r="BW6" s="35">
        <f t="shared" si="8"/>
        <v>50.9</v>
      </c>
      <c r="BX6" s="35">
        <f t="shared" si="8"/>
        <v>50.82</v>
      </c>
      <c r="BY6" s="35">
        <f t="shared" si="8"/>
        <v>52.19</v>
      </c>
      <c r="BZ6" s="35">
        <f t="shared" si="8"/>
        <v>55.32</v>
      </c>
      <c r="CA6" s="34" t="str">
        <f>IF(CA7="","",IF(CA7="-","【-】","【"&amp;SUBSTITUTE(TEXT(CA7,"#,##0.00"),"-","△")&amp;"】"))</f>
        <v>【55.73】</v>
      </c>
      <c r="CB6" s="35">
        <f>IF(CB7="",NA(),CB7)</f>
        <v>240.05</v>
      </c>
      <c r="CC6" s="35">
        <f t="shared" ref="CC6:CK6" si="9">IF(CC7="",NA(),CC7)</f>
        <v>194.74</v>
      </c>
      <c r="CD6" s="35">
        <f t="shared" si="9"/>
        <v>216.37</v>
      </c>
      <c r="CE6" s="35">
        <f t="shared" si="9"/>
        <v>313.39</v>
      </c>
      <c r="CF6" s="35">
        <f t="shared" si="9"/>
        <v>106.56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37.22</v>
      </c>
      <c r="CN6" s="35">
        <f t="shared" ref="CN6:CV6" si="10">IF(CN7="",NA(),CN7)</f>
        <v>36.71</v>
      </c>
      <c r="CO6" s="35">
        <f t="shared" si="10"/>
        <v>37.22</v>
      </c>
      <c r="CP6" s="35">
        <f t="shared" si="10"/>
        <v>36.96</v>
      </c>
      <c r="CQ6" s="35" t="str">
        <f t="shared" si="10"/>
        <v>-</v>
      </c>
      <c r="CR6" s="35">
        <f t="shared" si="10"/>
        <v>54.74</v>
      </c>
      <c r="CS6" s="35">
        <f t="shared" si="10"/>
        <v>53.78</v>
      </c>
      <c r="CT6" s="35">
        <f t="shared" si="10"/>
        <v>53.24</v>
      </c>
      <c r="CU6" s="35">
        <f t="shared" si="10"/>
        <v>52.31</v>
      </c>
      <c r="CV6" s="35">
        <f t="shared" si="10"/>
        <v>60.65</v>
      </c>
      <c r="CW6" s="34" t="str">
        <f>IF(CW7="","",IF(CW7="-","【-】","【"&amp;SUBSTITUTE(TEXT(CW7,"#,##0.00"),"-","△")&amp;"】"))</f>
        <v>【59.15】</v>
      </c>
      <c r="CX6" s="35">
        <f>IF(CX7="",NA(),CX7)</f>
        <v>70.45</v>
      </c>
      <c r="CY6" s="35">
        <f t="shared" ref="CY6:DG6" si="11">IF(CY7="",NA(),CY7)</f>
        <v>71.489999999999995</v>
      </c>
      <c r="CZ6" s="35">
        <f t="shared" si="11"/>
        <v>71.489999999999995</v>
      </c>
      <c r="DA6" s="35">
        <f t="shared" si="11"/>
        <v>73.73</v>
      </c>
      <c r="DB6" s="35">
        <f t="shared" si="11"/>
        <v>74.63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19</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72141</v>
      </c>
      <c r="D7" s="37">
        <v>47</v>
      </c>
      <c r="E7" s="37">
        <v>17</v>
      </c>
      <c r="F7" s="37">
        <v>5</v>
      </c>
      <c r="G7" s="37">
        <v>0</v>
      </c>
      <c r="H7" s="37" t="s">
        <v>109</v>
      </c>
      <c r="I7" s="37" t="s">
        <v>110</v>
      </c>
      <c r="J7" s="37" t="s">
        <v>111</v>
      </c>
      <c r="K7" s="37" t="s">
        <v>112</v>
      </c>
      <c r="L7" s="37" t="s">
        <v>113</v>
      </c>
      <c r="M7" s="37"/>
      <c r="N7" s="38" t="s">
        <v>114</v>
      </c>
      <c r="O7" s="38" t="s">
        <v>115</v>
      </c>
      <c r="P7" s="38">
        <v>2.19</v>
      </c>
      <c r="Q7" s="38">
        <v>84.92</v>
      </c>
      <c r="R7" s="38">
        <v>3186</v>
      </c>
      <c r="S7" s="38">
        <v>30731</v>
      </c>
      <c r="T7" s="38">
        <v>88.02</v>
      </c>
      <c r="U7" s="38">
        <v>349.14</v>
      </c>
      <c r="V7" s="38">
        <v>670</v>
      </c>
      <c r="W7" s="38">
        <v>0.4</v>
      </c>
      <c r="X7" s="38">
        <v>1675</v>
      </c>
      <c r="Y7" s="38">
        <v>88.63</v>
      </c>
      <c r="Z7" s="38">
        <v>41.06</v>
      </c>
      <c r="AA7" s="38">
        <v>114.63</v>
      </c>
      <c r="AB7" s="38">
        <v>94.36</v>
      </c>
      <c r="AC7" s="38">
        <v>105.76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71.91</v>
      </c>
      <c r="BR7" s="38">
        <v>88.91</v>
      </c>
      <c r="BS7" s="38">
        <v>81.91</v>
      </c>
      <c r="BT7" s="38">
        <v>57.4</v>
      </c>
      <c r="BU7" s="38">
        <v>168.44</v>
      </c>
      <c r="BV7" s="38">
        <v>51.03</v>
      </c>
      <c r="BW7" s="38">
        <v>50.9</v>
      </c>
      <c r="BX7" s="38">
        <v>50.82</v>
      </c>
      <c r="BY7" s="38">
        <v>52.19</v>
      </c>
      <c r="BZ7" s="38">
        <v>55.32</v>
      </c>
      <c r="CA7" s="38">
        <v>55.73</v>
      </c>
      <c r="CB7" s="38">
        <v>240.05</v>
      </c>
      <c r="CC7" s="38">
        <v>194.74</v>
      </c>
      <c r="CD7" s="38">
        <v>216.37</v>
      </c>
      <c r="CE7" s="38">
        <v>313.39</v>
      </c>
      <c r="CF7" s="38">
        <v>106.56</v>
      </c>
      <c r="CG7" s="38">
        <v>289.60000000000002</v>
      </c>
      <c r="CH7" s="38">
        <v>293.27</v>
      </c>
      <c r="CI7" s="38">
        <v>300.52</v>
      </c>
      <c r="CJ7" s="38">
        <v>296.14</v>
      </c>
      <c r="CK7" s="38">
        <v>283.17</v>
      </c>
      <c r="CL7" s="38">
        <v>276.77999999999997</v>
      </c>
      <c r="CM7" s="38">
        <v>37.22</v>
      </c>
      <c r="CN7" s="38">
        <v>36.71</v>
      </c>
      <c r="CO7" s="38">
        <v>37.22</v>
      </c>
      <c r="CP7" s="38">
        <v>36.96</v>
      </c>
      <c r="CQ7" s="38" t="s">
        <v>114</v>
      </c>
      <c r="CR7" s="38">
        <v>54.74</v>
      </c>
      <c r="CS7" s="38">
        <v>53.78</v>
      </c>
      <c r="CT7" s="38">
        <v>53.24</v>
      </c>
      <c r="CU7" s="38">
        <v>52.31</v>
      </c>
      <c r="CV7" s="38">
        <v>60.65</v>
      </c>
      <c r="CW7" s="38">
        <v>59.15</v>
      </c>
      <c r="CX7" s="38">
        <v>70.45</v>
      </c>
      <c r="CY7" s="38">
        <v>71.489999999999995</v>
      </c>
      <c r="CZ7" s="38">
        <v>71.489999999999995</v>
      </c>
      <c r="DA7" s="38">
        <v>73.73</v>
      </c>
      <c r="DB7" s="38">
        <v>74.63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19</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2018-01-30T05:02:28Z</cp:lastPrinted>
  <dcterms:created xsi:type="dcterms:W3CDTF">2017-12-25T02:25:36Z</dcterms:created>
  <dcterms:modified xsi:type="dcterms:W3CDTF">2018-01-30T05:05:13Z</dcterms:modified>
  <cp:category/>
</cp:coreProperties>
</file>