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S6" i="5"/>
  <c r="AL8" i="4" s="1"/>
  <c r="R6" i="5"/>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H86" i="4"/>
  <c r="G86" i="4"/>
  <c r="AD10" i="4"/>
  <c r="W10" i="4"/>
  <c r="P10" i="4"/>
  <c r="B10" i="4"/>
  <c r="BB8" i="4"/>
  <c r="AT8" i="4"/>
  <c r="W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<sst xmlns="http://schemas.openxmlformats.org/spreadsheetml/2006/main" count="240" uniqueCount="123">
  <si>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</si>
  <si>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</si>
  <si>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</si>
  <si>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</si>
  <si>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</si>
  <si>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</si>
  <si>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</si>
  <si>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</si>
  <si>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</si>
  <si>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</si>
  <si>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</si>
  <si>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</si>
  <si>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</si>
  <si>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</si>
  <si>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</si>
  <si>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</si>
  <si>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</si>
  <si>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</si>
  <si>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</si>
  <si>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</si>
  <si>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</si>
  <si>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</si>
  <si>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</si>
  <si>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</si>
  <si>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</si>
  <si>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</si>
  <si>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</si>
  <si>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</si>
  <si>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</si>
  <si>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</si>
  <si>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</si>
  <si>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</si>
  <si>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</si>
  <si>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</si>
  <si>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</si>
  <si>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</si>
  <si>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</si>
  <si>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</si>
  <si>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</si>
  <si>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</si>
  <si>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</si>
  <si>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</si>
  <si>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</si>
  <si>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</si>
  <si>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</si>
  <si>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</si>
  <si>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</si>
  <si>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</si>
  <si>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</si>
  <si>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</si>
  <si>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</si>
  <si>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</si>
  <si>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</si>
  <si>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</si>
  <si>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</si>
  <si>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</si>
  <si>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</si>
  <si>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</si>
  <si>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</si>
  <si>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</si>
  <si>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</si>
  <si>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</si>
  <si>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</si>
  <si>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</si>
  <si>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</si>
  <si>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</si>
  <si>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</si>
  <si>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</si>
  <si>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</si>
  <si>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</si>
  <si>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</si>
  <si>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</si>
  <si>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</si>
  <si>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</si>
  <si>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</si>
  <si>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</si>
  <si>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</si>
  <si>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</si>
  <si>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</si>
  <si>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</si>
  <si>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</si>
  <si>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</si>
  <si>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</si>
  <si>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</si>
  <si>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</si>
  <si>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</si>
  <si>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</si>
  <si>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</si>
  <si>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</si>
  <si>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</si>
  <si>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</si>
  <si>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</si>
  <si>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</si>
  <si>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</si>
  <si>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</si>
  <si>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</si>
  <si>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</si>
  <si>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</si>
  <si>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</si>
  <si>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</si>
  <si>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</si>
  <si>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</si>
  <si>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</si>
  <si>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</si>
  <si>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</si>
  <si>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</si>
  <si>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</si>
  <si>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</si>
  <si>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二本松市</t>
  </si>
  <si>
    <t>法適用</t>
  </si>
  <si>
    <t>下水道事業</t>
  </si>
  <si>
    <t>公共下水道</t>
  </si>
  <si>
    <t>Cc2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</si>
  <si>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</si>
  <si>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</si>
  <si>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</si>
  <si>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</si>
  <si>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</si>
  <si>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</si>
  <si>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区域内の管渠の整備はほぼ完了に近い状況となっています。今後は「経営戦略」を策定し、計画的かつ合理的な経営を行うことにより、経営基盤の強化と財政マネジメントの向上を図ります。</t>
    <phoneticPr fontId="4"/>
  </si>
  <si>
    <t>　収益的支出にたいして不足する分は一般会計からの補助金で補填しているため経常収支比率は100％であり欠損金はありません。
  企業債残高対事業規模比率は類似団体の平均値に比べると高い比率となっていますが、処理区域内の管渠の整備はほぼ終了に近い状態のため、比率は年々下がっています。
　水洗化率は少しずつ伸びておりますが、汚水処理の費用が増加し、経費回収率が下がりました。
　平成10年に供用開始し、管渠の整備を進めながら接続率の増加についても推進してまいりましたが、水洗化率は類似団体の平均値に比べるとかなり低い状態です。
　今後も接続推進を図り、使用料の見直し、効率的な汚水処理の実施と維持管理経費の節減に努めてまいります。</t>
    <rPh sb="165" eb="167">
      <t>ヒヨウ</t>
    </rPh>
    <rPh sb="168" eb="170">
      <t>ゾウカ</t>
    </rPh>
    <rPh sb="178" eb="179">
      <t>サ</t>
    </rPh>
    <phoneticPr fontId="4"/>
  </si>
  <si>
    <t>非設置</t>
    <rPh sb="0" eb="1">
      <t>ヒ</t>
    </rPh>
    <rPh sb="1" eb="3">
      <t>セッチ</t>
    </rPh>
    <phoneticPr fontId="4"/>
  </si>
  <si>
    <t xml:space="preserve">　平成10年度供用開始のため耐用年数を経過した管渠はないため、管渠老朽化率は０％です。
　今後の老朽化に備えるため、ストックマネジメントに取組み維持管理経費の節減や経費の平準化に努めます。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</si>
</sst>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1.39</c:v>
                </c:pt>
              </c:numCache>
            </c:numRef>
          </c:val>
        </c:ser>
        <c:dLbls>
          <c:showLegendKey val="0"/>
          <c:showVal val="0"/>
          <c:showCatName val="0"/>
          <c:showSerName val="0"/>
          <c:showPercent val="0"/>
          <c:showBubbleSize val="0"/>
        </c:dLbls>
        <c:gapWidth val="150"/>
        <c:axId val="145652352"/>
        <c:axId val="1088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45652352"/>
        <c:axId val="108860160"/>
      </c:lineChart>
      <c:dateAx>
        <c:axId val="145652352"/>
        <c:scaling>
          <c:orientation val="minMax"/>
        </c:scaling>
        <c:delete val="1"/>
        <c:axPos val="b"/>
        <c:numFmt formatCode="ge" sourceLinked="1"/>
        <c:majorTickMark val="none"/>
        <c:minorTickMark val="none"/>
        <c:tickLblPos val="none"/>
        <c:crossAx val="108860160"/>
        <c:crosses val="autoZero"/>
        <c:auto val="1"/>
        <c:lblOffset val="100"/>
        <c:baseTimeUnit val="years"/>
      </c:dateAx>
      <c:valAx>
        <c:axId val="1088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207936"/>
        <c:axId val="11322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13207936"/>
        <c:axId val="113226496"/>
      </c:lineChart>
      <c:dateAx>
        <c:axId val="113207936"/>
        <c:scaling>
          <c:orientation val="minMax"/>
        </c:scaling>
        <c:delete val="1"/>
        <c:axPos val="b"/>
        <c:numFmt formatCode="ge" sourceLinked="1"/>
        <c:majorTickMark val="none"/>
        <c:minorTickMark val="none"/>
        <c:tickLblPos val="none"/>
        <c:crossAx val="113226496"/>
        <c:crosses val="autoZero"/>
        <c:auto val="1"/>
        <c:lblOffset val="100"/>
        <c:baseTimeUnit val="years"/>
      </c:dateAx>
      <c:valAx>
        <c:axId val="1132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61.35</c:v>
                </c:pt>
                <c:pt idx="1">
                  <c:v>59.88</c:v>
                </c:pt>
                <c:pt idx="2">
                  <c:v>63.14</c:v>
                </c:pt>
                <c:pt idx="3">
                  <c:v>64.31</c:v>
                </c:pt>
                <c:pt idx="4">
                  <c:v>65.14</c:v>
                </c:pt>
              </c:numCache>
            </c:numRef>
          </c:val>
        </c:ser>
        <c:dLbls>
          <c:showLegendKey val="0"/>
          <c:showVal val="0"/>
          <c:showCatName val="0"/>
          <c:showSerName val="0"/>
          <c:showPercent val="0"/>
          <c:showBubbleSize val="0"/>
        </c:dLbls>
        <c:gapWidth val="150"/>
        <c:axId val="113240320"/>
        <c:axId val="1132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13240320"/>
        <c:axId val="113254784"/>
      </c:lineChart>
      <c:dateAx>
        <c:axId val="113240320"/>
        <c:scaling>
          <c:orientation val="minMax"/>
        </c:scaling>
        <c:delete val="1"/>
        <c:axPos val="b"/>
        <c:numFmt formatCode="ge" sourceLinked="1"/>
        <c:majorTickMark val="none"/>
        <c:minorTickMark val="none"/>
        <c:tickLblPos val="none"/>
        <c:crossAx val="113254784"/>
        <c:crosses val="autoZero"/>
        <c:auto val="1"/>
        <c:lblOffset val="100"/>
        <c:baseTimeUnit val="years"/>
      </c:dateAx>
      <c:valAx>
        <c:axId val="1132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100.46</c:v>
                </c:pt>
                <c:pt idx="3">
                  <c:v>100</c:v>
                </c:pt>
                <c:pt idx="4">
                  <c:v>100</c:v>
                </c:pt>
              </c:numCache>
            </c:numRef>
          </c:val>
        </c:ser>
        <c:dLbls>
          <c:showLegendKey val="0"/>
          <c:showVal val="0"/>
          <c:showCatName val="0"/>
          <c:showSerName val="0"/>
          <c:showPercent val="0"/>
          <c:showBubbleSize val="0"/>
        </c:dLbls>
        <c:gapWidth val="150"/>
        <c:axId val="108885888"/>
        <c:axId val="1088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83.35</c:v>
                </c:pt>
                <c:pt idx="1">
                  <c:v>102.73</c:v>
                </c:pt>
                <c:pt idx="2">
                  <c:v>108.56</c:v>
                </c:pt>
                <c:pt idx="3">
                  <c:v>109.12</c:v>
                </c:pt>
                <c:pt idx="4">
                  <c:v>106.85</c:v>
                </c:pt>
              </c:numCache>
            </c:numRef>
          </c:val>
          <c:smooth val="0"/>
        </c:ser>
        <c:dLbls>
          <c:showLegendKey val="0"/>
          <c:showVal val="0"/>
          <c:showCatName val="0"/>
          <c:showSerName val="0"/>
          <c:showPercent val="0"/>
          <c:showBubbleSize val="0"/>
        </c:dLbls>
        <c:marker val="1"/>
        <c:smooth val="0"/>
        <c:axId val="108885888"/>
        <c:axId val="108892160"/>
      </c:lineChart>
      <c:dateAx>
        <c:axId val="108885888"/>
        <c:scaling>
          <c:orientation val="minMax"/>
        </c:scaling>
        <c:delete val="1"/>
        <c:axPos val="b"/>
        <c:numFmt formatCode="ge" sourceLinked="1"/>
        <c:majorTickMark val="none"/>
        <c:minorTickMark val="none"/>
        <c:tickLblPos val="none"/>
        <c:crossAx val="108892160"/>
        <c:crosses val="autoZero"/>
        <c:auto val="1"/>
        <c:lblOffset val="100"/>
        <c:baseTimeUnit val="years"/>
      </c:dateAx>
      <c:valAx>
        <c:axId val="1088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19.47</c:v>
                </c:pt>
                <c:pt idx="1">
                  <c:v>20.83</c:v>
                </c:pt>
                <c:pt idx="2">
                  <c:v>22.23</c:v>
                </c:pt>
                <c:pt idx="3">
                  <c:v>23.88</c:v>
                </c:pt>
                <c:pt idx="4">
                  <c:v>25.54</c:v>
                </c:pt>
              </c:numCache>
            </c:numRef>
          </c:val>
        </c:ser>
        <c:dLbls>
          <c:showLegendKey val="0"/>
          <c:showVal val="0"/>
          <c:showCatName val="0"/>
          <c:showSerName val="0"/>
          <c:showPercent val="0"/>
          <c:showBubbleSize val="0"/>
        </c:dLbls>
        <c:gapWidth val="150"/>
        <c:axId val="108910080"/>
        <c:axId val="1089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12.14</c:v>
                </c:pt>
                <c:pt idx="1">
                  <c:v>11.39</c:v>
                </c:pt>
                <c:pt idx="2">
                  <c:v>21.28</c:v>
                </c:pt>
                <c:pt idx="3">
                  <c:v>23.95</c:v>
                </c:pt>
                <c:pt idx="4">
                  <c:v>21.09</c:v>
                </c:pt>
              </c:numCache>
            </c:numRef>
          </c:val>
          <c:smooth val="0"/>
        </c:ser>
        <c:dLbls>
          <c:showLegendKey val="0"/>
          <c:showVal val="0"/>
          <c:showCatName val="0"/>
          <c:showSerName val="0"/>
          <c:showPercent val="0"/>
          <c:showBubbleSize val="0"/>
        </c:dLbls>
        <c:marker val="1"/>
        <c:smooth val="0"/>
        <c:axId val="108910080"/>
        <c:axId val="108912000"/>
      </c:lineChart>
      <c:dateAx>
        <c:axId val="108910080"/>
        <c:scaling>
          <c:orientation val="minMax"/>
        </c:scaling>
        <c:delete val="1"/>
        <c:axPos val="b"/>
        <c:numFmt formatCode="ge" sourceLinked="1"/>
        <c:majorTickMark val="none"/>
        <c:minorTickMark val="none"/>
        <c:tickLblPos val="none"/>
        <c:crossAx val="108912000"/>
        <c:crosses val="autoZero"/>
        <c:auto val="1"/>
        <c:lblOffset val="100"/>
        <c:baseTimeUnit val="years"/>
      </c:dateAx>
      <c:valAx>
        <c:axId val="1089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991616"/>
        <c:axId val="1089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0.78</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08991616"/>
        <c:axId val="108993536"/>
      </c:lineChart>
      <c:dateAx>
        <c:axId val="108991616"/>
        <c:scaling>
          <c:orientation val="minMax"/>
        </c:scaling>
        <c:delete val="1"/>
        <c:axPos val="b"/>
        <c:numFmt formatCode="ge" sourceLinked="1"/>
        <c:majorTickMark val="none"/>
        <c:minorTickMark val="none"/>
        <c:tickLblPos val="none"/>
        <c:crossAx val="108993536"/>
        <c:crosses val="autoZero"/>
        <c:auto val="1"/>
        <c:lblOffset val="100"/>
        <c:baseTimeUnit val="years"/>
      </c:dateAx>
      <c:valAx>
        <c:axId val="1089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015808"/>
        <c:axId val="1090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343.12</c:v>
                </c:pt>
                <c:pt idx="1">
                  <c:v>149.66</c:v>
                </c:pt>
                <c:pt idx="2">
                  <c:v>100.32</c:v>
                </c:pt>
                <c:pt idx="3">
                  <c:v>116.49</c:v>
                </c:pt>
                <c:pt idx="4">
                  <c:v>92.92</c:v>
                </c:pt>
              </c:numCache>
            </c:numRef>
          </c:val>
          <c:smooth val="0"/>
        </c:ser>
        <c:dLbls>
          <c:showLegendKey val="0"/>
          <c:showVal val="0"/>
          <c:showCatName val="0"/>
          <c:showSerName val="0"/>
          <c:showPercent val="0"/>
          <c:showBubbleSize val="0"/>
        </c:dLbls>
        <c:marker val="1"/>
        <c:smooth val="0"/>
        <c:axId val="109015808"/>
        <c:axId val="109017728"/>
      </c:lineChart>
      <c:dateAx>
        <c:axId val="109015808"/>
        <c:scaling>
          <c:orientation val="minMax"/>
        </c:scaling>
        <c:delete val="1"/>
        <c:axPos val="b"/>
        <c:numFmt formatCode="ge" sourceLinked="1"/>
        <c:majorTickMark val="none"/>
        <c:minorTickMark val="none"/>
        <c:tickLblPos val="none"/>
        <c:crossAx val="109017728"/>
        <c:crosses val="autoZero"/>
        <c:auto val="1"/>
        <c:lblOffset val="100"/>
        <c:baseTimeUnit val="years"/>
      </c:dateAx>
      <c:valAx>
        <c:axId val="1090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1687.49</c:v>
                </c:pt>
                <c:pt idx="1">
                  <c:v>3015.24</c:v>
                </c:pt>
                <c:pt idx="2">
                  <c:v>341.12</c:v>
                </c:pt>
                <c:pt idx="3">
                  <c:v>305.32</c:v>
                </c:pt>
                <c:pt idx="4">
                  <c:v>265.67</c:v>
                </c:pt>
              </c:numCache>
            </c:numRef>
          </c:val>
        </c:ser>
        <c:dLbls>
          <c:showLegendKey val="0"/>
          <c:showVal val="0"/>
          <c:showCatName val="0"/>
          <c:showSerName val="0"/>
          <c:showPercent val="0"/>
          <c:showBubbleSize val="0"/>
        </c:dLbls>
        <c:gapWidth val="150"/>
        <c:axId val="109036288"/>
        <c:axId val="1090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400.5</c:v>
                </c:pt>
                <c:pt idx="1">
                  <c:v>246.4</c:v>
                </c:pt>
                <c:pt idx="2">
                  <c:v>49.23</c:v>
                </c:pt>
                <c:pt idx="3">
                  <c:v>44.37</c:v>
                </c:pt>
                <c:pt idx="4">
                  <c:v>50.66</c:v>
                </c:pt>
              </c:numCache>
            </c:numRef>
          </c:val>
          <c:smooth val="0"/>
        </c:ser>
        <c:dLbls>
          <c:showLegendKey val="0"/>
          <c:showVal val="0"/>
          <c:showCatName val="0"/>
          <c:showSerName val="0"/>
          <c:showPercent val="0"/>
          <c:showBubbleSize val="0"/>
        </c:dLbls>
        <c:marker val="1"/>
        <c:smooth val="0"/>
        <c:axId val="109036288"/>
        <c:axId val="109038208"/>
      </c:lineChart>
      <c:dateAx>
        <c:axId val="109036288"/>
        <c:scaling>
          <c:orientation val="minMax"/>
        </c:scaling>
        <c:delete val="1"/>
        <c:axPos val="b"/>
        <c:numFmt formatCode="ge" sourceLinked="1"/>
        <c:majorTickMark val="none"/>
        <c:minorTickMark val="none"/>
        <c:tickLblPos val="none"/>
        <c:crossAx val="109038208"/>
        <c:crosses val="autoZero"/>
        <c:auto val="1"/>
        <c:lblOffset val="100"/>
        <c:baseTimeUnit val="years"/>
      </c:dateAx>
      <c:valAx>
        <c:axId val="1090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3432.43</c:v>
                </c:pt>
                <c:pt idx="1">
                  <c:v>3211.25</c:v>
                </c:pt>
                <c:pt idx="2">
                  <c:v>3000.19</c:v>
                </c:pt>
                <c:pt idx="3">
                  <c:v>2787.7</c:v>
                </c:pt>
                <c:pt idx="4">
                  <c:v>2646.4</c:v>
                </c:pt>
              </c:numCache>
            </c:numRef>
          </c:val>
        </c:ser>
        <c:dLbls>
          <c:showLegendKey val="0"/>
          <c:showVal val="0"/>
          <c:showCatName val="0"/>
          <c:showSerName val="0"/>
          <c:showPercent val="0"/>
          <c:showBubbleSize val="0"/>
        </c:dLbls>
        <c:gapWidth val="150"/>
        <c:axId val="109064192"/>
        <c:axId val="10906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09064192"/>
        <c:axId val="109066112"/>
      </c:lineChart>
      <c:dateAx>
        <c:axId val="109064192"/>
        <c:scaling>
          <c:orientation val="minMax"/>
        </c:scaling>
        <c:delete val="1"/>
        <c:axPos val="b"/>
        <c:numFmt formatCode="ge" sourceLinked="1"/>
        <c:majorTickMark val="none"/>
        <c:minorTickMark val="none"/>
        <c:tickLblPos val="none"/>
        <c:crossAx val="109066112"/>
        <c:crosses val="autoZero"/>
        <c:auto val="1"/>
        <c:lblOffset val="100"/>
        <c:baseTimeUnit val="years"/>
      </c:dateAx>
      <c:valAx>
        <c:axId val="1090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56.74</c:v>
                </c:pt>
                <c:pt idx="1">
                  <c:v>65.14</c:v>
                </c:pt>
                <c:pt idx="2">
                  <c:v>61.42</c:v>
                </c:pt>
                <c:pt idx="3">
                  <c:v>65.14</c:v>
                </c:pt>
                <c:pt idx="4">
                  <c:v>58.96</c:v>
                </c:pt>
              </c:numCache>
            </c:numRef>
          </c:val>
        </c:ser>
        <c:dLbls>
          <c:showLegendKey val="0"/>
          <c:showVal val="0"/>
          <c:showCatName val="0"/>
          <c:showSerName val="0"/>
          <c:showPercent val="0"/>
          <c:showBubbleSize val="0"/>
        </c:dLbls>
        <c:gapWidth val="150"/>
        <c:axId val="109088128"/>
        <c:axId val="1090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09088128"/>
        <c:axId val="109090304"/>
      </c:lineChart>
      <c:dateAx>
        <c:axId val="109088128"/>
        <c:scaling>
          <c:orientation val="minMax"/>
        </c:scaling>
        <c:delete val="1"/>
        <c:axPos val="b"/>
        <c:numFmt formatCode="ge" sourceLinked="1"/>
        <c:majorTickMark val="none"/>
        <c:minorTickMark val="none"/>
        <c:tickLblPos val="none"/>
        <c:crossAx val="109090304"/>
        <c:crosses val="autoZero"/>
        <c:auto val="1"/>
        <c:lblOffset val="100"/>
        <c:baseTimeUnit val="years"/>
      </c:dateAx>
      <c:valAx>
        <c:axId val="1090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250.57</c:v>
                </c:pt>
                <c:pt idx="1">
                  <c:v>218.5</c:v>
                </c:pt>
                <c:pt idx="2">
                  <c:v>231.51</c:v>
                </c:pt>
                <c:pt idx="3">
                  <c:v>218.47</c:v>
                </c:pt>
                <c:pt idx="4">
                  <c:v>241.44</c:v>
                </c:pt>
              </c:numCache>
            </c:numRef>
          </c:val>
        </c:ser>
        <c:dLbls>
          <c:showLegendKey val="0"/>
          <c:showVal val="0"/>
          <c:showCatName val="0"/>
          <c:showSerName val="0"/>
          <c:showPercent val="0"/>
          <c:showBubbleSize val="0"/>
        </c:dLbls>
        <c:gapWidth val="150"/>
        <c:axId val="109100032"/>
        <c:axId val="1131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09100032"/>
        <c:axId val="113185920"/>
      </c:lineChart>
      <c:dateAx>
        <c:axId val="109100032"/>
        <c:scaling>
          <c:orientation val="minMax"/>
        </c:scaling>
        <c:delete val="1"/>
        <c:axPos val="b"/>
        <c:numFmt formatCode="ge" sourceLinked="1"/>
        <c:majorTickMark val="none"/>
        <c:minorTickMark val="none"/>
        <c:tickLblPos val="none"/>
        <c:crossAx val="113185920"/>
        <c:crosses val="autoZero"/>
        <c:auto val="1"/>
        <c:lblOffset val="100"/>
        <c:baseTimeUnit val="years"/>
      </c:dateAx>
      <c:valAx>
        <c:axId val="1131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37"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二本松市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
        <v>121</v>
      </c>
      <c r="AE8" s="50"/>
      <c r="AF8" s="50"/>
      <c r="AG8" s="50"/>
      <c r="AH8" s="50"/>
      <c r="AI8" s="50"/>
      <c r="AJ8" s="50"/>
      <c r="AK8" s="4"/>
      <c r="AL8" s="51">
        <f>データ!S6</f>
        <v>56273</v>
      </c>
      <c r="AM8" s="51"/>
      <c r="AN8" s="51"/>
      <c r="AO8" s="51"/>
      <c r="AP8" s="51"/>
      <c r="AQ8" s="51"/>
      <c r="AR8" s="51"/>
      <c r="AS8" s="51"/>
      <c r="AT8" s="46">
        <f>データ!T6</f>
        <v>344.42</v>
      </c>
      <c r="AU8" s="46"/>
      <c r="AV8" s="46"/>
      <c r="AW8" s="46"/>
      <c r="AX8" s="46"/>
      <c r="AY8" s="46"/>
      <c r="AZ8" s="46"/>
      <c r="BA8" s="46"/>
      <c r="BB8" s="46">
        <f>データ!U6</f>
        <v>163.38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59.89</v>
      </c>
      <c r="J10" s="46"/>
      <c r="K10" s="46"/>
      <c r="L10" s="46"/>
      <c r="M10" s="46"/>
      <c r="N10" s="46"/>
      <c r="O10" s="46"/>
      <c r="P10" s="46">
        <f>データ!P6</f>
        <v>24.53</v>
      </c>
      <c r="Q10" s="46"/>
      <c r="R10" s="46"/>
      <c r="S10" s="46"/>
      <c r="T10" s="46"/>
      <c r="U10" s="46"/>
      <c r="V10" s="46"/>
      <c r="W10" s="46">
        <f>データ!Q6</f>
        <v>100.98</v>
      </c>
      <c r="X10" s="46"/>
      <c r="Y10" s="46"/>
      <c r="Z10" s="46"/>
      <c r="AA10" s="46"/>
      <c r="AB10" s="46"/>
      <c r="AC10" s="46"/>
      <c r="AD10" s="51">
        <f>データ!R6</f>
        <v>2160</v>
      </c>
      <c r="AE10" s="51"/>
      <c r="AF10" s="51"/>
      <c r="AG10" s="51"/>
      <c r="AH10" s="51"/>
      <c r="AI10" s="51"/>
      <c r="AJ10" s="51"/>
      <c r="AK10" s="2"/>
      <c r="AL10" s="51">
        <f>データ!V6</f>
        <v>13726</v>
      </c>
      <c r="AM10" s="51"/>
      <c r="AN10" s="51"/>
      <c r="AO10" s="51"/>
      <c r="AP10" s="51"/>
      <c r="AQ10" s="51"/>
      <c r="AR10" s="51"/>
      <c r="AS10" s="51"/>
      <c r="AT10" s="46">
        <f>データ!W6</f>
        <v>4.41</v>
      </c>
      <c r="AU10" s="46"/>
      <c r="AV10" s="46"/>
      <c r="AW10" s="46"/>
      <c r="AX10" s="46"/>
      <c r="AY10" s="46"/>
      <c r="AZ10" s="46"/>
      <c r="BA10" s="46"/>
      <c r="BB10" s="46">
        <f>データ!X6</f>
        <v>3112.47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72109</v>
      </c>
      <c r="D6" s="34">
        <f t="shared" si="3"/>
        <v>46</v>
      </c>
      <c r="E6" s="34">
        <f t="shared" si="3"/>
        <v>17</v>
      </c>
      <c r="F6" s="34">
        <f t="shared" si="3"/>
        <v>1</v>
      </c>
      <c r="G6" s="34">
        <f t="shared" si="3"/>
        <v>0</v>
      </c>
      <c r="H6" s="34" t="str">
        <f t="shared" si="3"/>
        <v>福島県　二本松市</v>
      </c>
      <c r="I6" s="34" t="str">
        <f t="shared" si="3"/>
        <v>法適用</v>
      </c>
      <c r="J6" s="34" t="str">
        <f t="shared" si="3"/>
        <v>下水道事業</v>
      </c>
      <c r="K6" s="34" t="str">
        <f t="shared" si="3"/>
        <v>公共下水道</v>
      </c>
      <c r="L6" s="34" t="str">
        <f t="shared" si="3"/>
        <v>Cc2</v>
      </c>
      <c r="M6" s="34">
        <f t="shared" si="3"/>
        <v>0</v>
      </c>
      <c r="N6" s="35" t="str">
        <f t="shared" si="3"/>
        <v>-</v>
      </c>
      <c r="O6" s="35">
        <f t="shared" si="3"/>
        <v>59.89</v>
      </c>
      <c r="P6" s="35">
        <f t="shared" si="3"/>
        <v>24.53</v>
      </c>
      <c r="Q6" s="35">
        <f t="shared" si="3"/>
        <v>100.98</v>
      </c>
      <c r="R6" s="35">
        <f t="shared" si="3"/>
        <v>2160</v>
      </c>
      <c r="S6" s="35">
        <f t="shared" si="3"/>
        <v>56273</v>
      </c>
      <c r="T6" s="35">
        <f t="shared" si="3"/>
        <v>344.42</v>
      </c>
      <c r="U6" s="35">
        <f t="shared" si="3"/>
        <v>163.38</v>
      </c>
      <c r="V6" s="35">
        <f t="shared" si="3"/>
        <v>13726</v>
      </c>
      <c r="W6" s="35">
        <f t="shared" si="3"/>
        <v>4.41</v>
      </c>
      <c r="X6" s="35">
        <f t="shared" si="3"/>
        <v>3112.47</v>
      </c>
      <c r="Y6" s="36">
        <f>IF(Y7="",NA(),Y7)</f>
        <v>100</v>
      </c>
      <c r="Z6" s="36">
        <f t="shared" ref="Z6:AH6" si="4">IF(Z7="",NA(),Z7)</f>
        <v>100</v>
      </c>
      <c r="AA6" s="36">
        <f t="shared" si="4"/>
        <v>100.46</v>
      </c>
      <c r="AB6" s="36">
        <f t="shared" si="4"/>
        <v>100</v>
      </c>
      <c r="AC6" s="36">
        <f t="shared" si="4"/>
        <v>100</v>
      </c>
      <c r="AD6" s="36">
        <f t="shared" si="4"/>
        <v>83.35</v>
      </c>
      <c r="AE6" s="36">
        <f t="shared" si="4"/>
        <v>102.73</v>
      </c>
      <c r="AF6" s="36">
        <f t="shared" si="4"/>
        <v>108.56</v>
      </c>
      <c r="AG6" s="36">
        <f t="shared" si="4"/>
        <v>109.12</v>
      </c>
      <c r="AH6" s="36">
        <f t="shared" si="4"/>
        <v>106.85</v>
      </c>
      <c r="AI6" s="35" t="str">
        <f>IF(AI7="","",IF(AI7="-","【-】","【"&amp;SUBSTITUTE(TEXT(AI7,"#,##0.00"),"-","△")&amp;"】"))</f>
        <v>【108.57】</v>
      </c>
      <c r="AJ6" s="35">
        <f>IF(AJ7="",NA(),AJ7)</f>
        <v>0</v>
      </c>
      <c r="AK6" s="35">
        <f t="shared" ref="AK6:AS6" si="5">IF(AK7="",NA(),AK7)</f>
        <v>0</v>
      </c>
      <c r="AL6" s="35">
        <f t="shared" si="5"/>
        <v>0</v>
      </c>
      <c r="AM6" s="35">
        <f t="shared" si="5"/>
        <v>0</v>
      </c>
      <c r="AN6" s="35">
        <f t="shared" si="5"/>
        <v>0</v>
      </c>
      <c r="AO6" s="36">
        <f t="shared" si="5"/>
        <v>343.12</v>
      </c>
      <c r="AP6" s="36">
        <f t="shared" si="5"/>
        <v>149.66</v>
      </c>
      <c r="AQ6" s="36">
        <f t="shared" si="5"/>
        <v>100.32</v>
      </c>
      <c r="AR6" s="36">
        <f t="shared" si="5"/>
        <v>116.49</v>
      </c>
      <c r="AS6" s="36">
        <f t="shared" si="5"/>
        <v>92.92</v>
      </c>
      <c r="AT6" s="35" t="str">
        <f>IF(AT7="","",IF(AT7="-","【-】","【"&amp;SUBSTITUTE(TEXT(AT7,"#,##0.00"),"-","△")&amp;"】"))</f>
        <v>【4.38】</v>
      </c>
      <c r="AU6" s="36">
        <f>IF(AU7="",NA(),AU7)</f>
        <v>1687.49</v>
      </c>
      <c r="AV6" s="36">
        <f t="shared" ref="AV6:BD6" si="6">IF(AV7="",NA(),AV7)</f>
        <v>3015.24</v>
      </c>
      <c r="AW6" s="36">
        <f t="shared" si="6"/>
        <v>341.12</v>
      </c>
      <c r="AX6" s="36">
        <f t="shared" si="6"/>
        <v>305.32</v>
      </c>
      <c r="AY6" s="36">
        <f t="shared" si="6"/>
        <v>265.67</v>
      </c>
      <c r="AZ6" s="36">
        <f t="shared" si="6"/>
        <v>400.5</v>
      </c>
      <c r="BA6" s="36">
        <f t="shared" si="6"/>
        <v>246.4</v>
      </c>
      <c r="BB6" s="36">
        <f t="shared" si="6"/>
        <v>49.23</v>
      </c>
      <c r="BC6" s="36">
        <f t="shared" si="6"/>
        <v>44.37</v>
      </c>
      <c r="BD6" s="36">
        <f t="shared" si="6"/>
        <v>50.66</v>
      </c>
      <c r="BE6" s="35" t="str">
        <f>IF(BE7="","",IF(BE7="-","【-】","【"&amp;SUBSTITUTE(TEXT(BE7,"#,##0.00"),"-","△")&amp;"】"))</f>
        <v>【59.95】</v>
      </c>
      <c r="BF6" s="36">
        <f>IF(BF7="",NA(),BF7)</f>
        <v>3432.43</v>
      </c>
      <c r="BG6" s="36">
        <f t="shared" ref="BG6:BO6" si="7">IF(BG7="",NA(),BG7)</f>
        <v>3211.25</v>
      </c>
      <c r="BH6" s="36">
        <f t="shared" si="7"/>
        <v>3000.19</v>
      </c>
      <c r="BI6" s="36">
        <f t="shared" si="7"/>
        <v>2787.7</v>
      </c>
      <c r="BJ6" s="36">
        <f t="shared" si="7"/>
        <v>2646.4</v>
      </c>
      <c r="BK6" s="36">
        <f t="shared" si="7"/>
        <v>1574.53</v>
      </c>
      <c r="BL6" s="36">
        <f t="shared" si="7"/>
        <v>1209.95</v>
      </c>
      <c r="BM6" s="36">
        <f t="shared" si="7"/>
        <v>1136.5</v>
      </c>
      <c r="BN6" s="36">
        <f t="shared" si="7"/>
        <v>1118.56</v>
      </c>
      <c r="BO6" s="36">
        <f t="shared" si="7"/>
        <v>1111.31</v>
      </c>
      <c r="BP6" s="35" t="str">
        <f>IF(BP7="","",IF(BP7="-","【-】","【"&amp;SUBSTITUTE(TEXT(BP7,"#,##0.00"),"-","△")&amp;"】"))</f>
        <v>【728.30】</v>
      </c>
      <c r="BQ6" s="36">
        <f>IF(BQ7="",NA(),BQ7)</f>
        <v>56.74</v>
      </c>
      <c r="BR6" s="36">
        <f t="shared" ref="BR6:BZ6" si="8">IF(BR7="",NA(),BR7)</f>
        <v>65.14</v>
      </c>
      <c r="BS6" s="36">
        <f t="shared" si="8"/>
        <v>61.42</v>
      </c>
      <c r="BT6" s="36">
        <f t="shared" si="8"/>
        <v>65.14</v>
      </c>
      <c r="BU6" s="36">
        <f t="shared" si="8"/>
        <v>58.96</v>
      </c>
      <c r="BV6" s="36">
        <f t="shared" si="8"/>
        <v>57.36</v>
      </c>
      <c r="BW6" s="36">
        <f t="shared" si="8"/>
        <v>69.48</v>
      </c>
      <c r="BX6" s="36">
        <f t="shared" si="8"/>
        <v>71.650000000000006</v>
      </c>
      <c r="BY6" s="36">
        <f t="shared" si="8"/>
        <v>72.33</v>
      </c>
      <c r="BZ6" s="36">
        <f t="shared" si="8"/>
        <v>75.540000000000006</v>
      </c>
      <c r="CA6" s="35" t="str">
        <f>IF(CA7="","",IF(CA7="-","【-】","【"&amp;SUBSTITUTE(TEXT(CA7,"#,##0.00"),"-","△")&amp;"】"))</f>
        <v>【100.04】</v>
      </c>
      <c r="CB6" s="36">
        <f>IF(CB7="",NA(),CB7)</f>
        <v>250.57</v>
      </c>
      <c r="CC6" s="36">
        <f t="shared" ref="CC6:CK6" si="9">IF(CC7="",NA(),CC7)</f>
        <v>218.5</v>
      </c>
      <c r="CD6" s="36">
        <f t="shared" si="9"/>
        <v>231.51</v>
      </c>
      <c r="CE6" s="36">
        <f t="shared" si="9"/>
        <v>218.47</v>
      </c>
      <c r="CF6" s="36">
        <f t="shared" si="9"/>
        <v>241.44</v>
      </c>
      <c r="CG6" s="36">
        <f t="shared" si="9"/>
        <v>279.91000000000003</v>
      </c>
      <c r="CH6" s="36">
        <f t="shared" si="9"/>
        <v>220.67</v>
      </c>
      <c r="CI6" s="36">
        <f t="shared" si="9"/>
        <v>217.82</v>
      </c>
      <c r="CJ6" s="36">
        <f t="shared" si="9"/>
        <v>215.28</v>
      </c>
      <c r="CK6" s="36">
        <f t="shared" si="9"/>
        <v>207.96</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40.07</v>
      </c>
      <c r="CS6" s="36">
        <f t="shared" si="10"/>
        <v>55.81</v>
      </c>
      <c r="CT6" s="36">
        <f t="shared" si="10"/>
        <v>54.44</v>
      </c>
      <c r="CU6" s="36">
        <f t="shared" si="10"/>
        <v>54.67</v>
      </c>
      <c r="CV6" s="36">
        <f t="shared" si="10"/>
        <v>53.51</v>
      </c>
      <c r="CW6" s="35" t="str">
        <f>IF(CW7="","",IF(CW7="-","【-】","【"&amp;SUBSTITUTE(TEXT(CW7,"#,##0.00"),"-","△")&amp;"】"))</f>
        <v>【60.09】</v>
      </c>
      <c r="CX6" s="36">
        <f>IF(CX7="",NA(),CX7)</f>
        <v>61.35</v>
      </c>
      <c r="CY6" s="36">
        <f t="shared" ref="CY6:DG6" si="11">IF(CY7="",NA(),CY7)</f>
        <v>59.88</v>
      </c>
      <c r="CZ6" s="36">
        <f t="shared" si="11"/>
        <v>63.14</v>
      </c>
      <c r="DA6" s="36">
        <f t="shared" si="11"/>
        <v>64.31</v>
      </c>
      <c r="DB6" s="36">
        <f t="shared" si="11"/>
        <v>65.14</v>
      </c>
      <c r="DC6" s="36">
        <f t="shared" si="11"/>
        <v>66</v>
      </c>
      <c r="DD6" s="36">
        <f t="shared" si="11"/>
        <v>84.41</v>
      </c>
      <c r="DE6" s="36">
        <f t="shared" si="11"/>
        <v>84.2</v>
      </c>
      <c r="DF6" s="36">
        <f t="shared" si="11"/>
        <v>83.8</v>
      </c>
      <c r="DG6" s="36">
        <f t="shared" si="11"/>
        <v>83.91</v>
      </c>
      <c r="DH6" s="35" t="str">
        <f>IF(DH7="","",IF(DH7="-","【-】","【"&amp;SUBSTITUTE(TEXT(DH7,"#,##0.00"),"-","△")&amp;"】"))</f>
        <v>【94.90】</v>
      </c>
      <c r="DI6" s="36">
        <f>IF(DI7="",NA(),DI7)</f>
        <v>19.47</v>
      </c>
      <c r="DJ6" s="36">
        <f t="shared" ref="DJ6:DR6" si="12">IF(DJ7="",NA(),DJ7)</f>
        <v>20.83</v>
      </c>
      <c r="DK6" s="36">
        <f t="shared" si="12"/>
        <v>22.23</v>
      </c>
      <c r="DL6" s="36">
        <f t="shared" si="12"/>
        <v>23.88</v>
      </c>
      <c r="DM6" s="36">
        <f t="shared" si="12"/>
        <v>25.54</v>
      </c>
      <c r="DN6" s="36">
        <f t="shared" si="12"/>
        <v>12.14</v>
      </c>
      <c r="DO6" s="36">
        <f t="shared" si="12"/>
        <v>11.39</v>
      </c>
      <c r="DP6" s="36">
        <f t="shared" si="12"/>
        <v>21.28</v>
      </c>
      <c r="DQ6" s="36">
        <f t="shared" si="12"/>
        <v>23.95</v>
      </c>
      <c r="DR6" s="36">
        <f t="shared" si="12"/>
        <v>21.09</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6">
        <f t="shared" si="13"/>
        <v>0.78</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6">
        <f t="shared" si="14"/>
        <v>1.39</v>
      </c>
      <c r="EJ6" s="36">
        <f t="shared" si="14"/>
        <v>0.18</v>
      </c>
      <c r="EK6" s="36">
        <f t="shared" si="14"/>
        <v>7.0000000000000007E-2</v>
      </c>
      <c r="EL6" s="36">
        <f t="shared" si="14"/>
        <v>0.04</v>
      </c>
      <c r="EM6" s="36">
        <f t="shared" si="14"/>
        <v>0.11</v>
      </c>
      <c r="EN6" s="36">
        <f t="shared" si="14"/>
        <v>0.15</v>
      </c>
      <c r="EO6" s="35" t="str">
        <f>IF(EO7="","",IF(EO7="-","【-】","【"&amp;SUBSTITUTE(TEXT(EO7,"#,##0.00"),"-","△")&amp;"】"))</f>
        <v>【0.27】</v>
      </c>
    </row>
    <row r="7" spans="1:148" s="37" customFormat="1" x14ac:dyDescent="0.15">
      <c r="A7" s="29"/>
      <c r="B7" s="38">
        <v>2016</v>
      </c>
      <c r="C7" s="38">
        <v>72109</v>
      </c>
      <c r="D7" s="38">
        <v>46</v>
      </c>
      <c r="E7" s="38">
        <v>17</v>
      </c>
      <c r="F7" s="38">
        <v>1</v>
      </c>
      <c r="G7" s="38">
        <v>0</v>
      </c>
      <c r="H7" s="38" t="s">
        <v>108</v>
      </c>
      <c r="I7" s="38" t="s">
        <v>109</v>
      </c>
      <c r="J7" s="38" t="s">
        <v>110</v>
      </c>
      <c r="K7" s="38" t="s">
        <v>111</v>
      </c>
      <c r="L7" s="38" t="s">
        <v>112</v>
      </c>
      <c r="M7" s="38"/>
      <c r="N7" s="39" t="s">
        <v>113</v>
      </c>
      <c r="O7" s="39">
        <v>59.89</v>
      </c>
      <c r="P7" s="39">
        <v>24.53</v>
      </c>
      <c r="Q7" s="39">
        <v>100.98</v>
      </c>
      <c r="R7" s="39">
        <v>2160</v>
      </c>
      <c r="S7" s="39">
        <v>56273</v>
      </c>
      <c r="T7" s="39">
        <v>344.42</v>
      </c>
      <c r="U7" s="39">
        <v>163.38</v>
      </c>
      <c r="V7" s="39">
        <v>13726</v>
      </c>
      <c r="W7" s="39">
        <v>4.41</v>
      </c>
      <c r="X7" s="39">
        <v>3112.47</v>
      </c>
      <c r="Y7" s="39">
        <v>100</v>
      </c>
      <c r="Z7" s="39">
        <v>100</v>
      </c>
      <c r="AA7" s="39">
        <v>100.46</v>
      </c>
      <c r="AB7" s="39">
        <v>100</v>
      </c>
      <c r="AC7" s="39">
        <v>100</v>
      </c>
      <c r="AD7" s="39">
        <v>83.35</v>
      </c>
      <c r="AE7" s="39">
        <v>102.73</v>
      </c>
      <c r="AF7" s="39">
        <v>108.56</v>
      </c>
      <c r="AG7" s="39">
        <v>109.12</v>
      </c>
      <c r="AH7" s="39">
        <v>106.85</v>
      </c>
      <c r="AI7" s="39">
        <v>108.57</v>
      </c>
      <c r="AJ7" s="39">
        <v>0</v>
      </c>
      <c r="AK7" s="39">
        <v>0</v>
      </c>
      <c r="AL7" s="39">
        <v>0</v>
      </c>
      <c r="AM7" s="39">
        <v>0</v>
      </c>
      <c r="AN7" s="39">
        <v>0</v>
      </c>
      <c r="AO7" s="39">
        <v>343.12</v>
      </c>
      <c r="AP7" s="39">
        <v>149.66</v>
      </c>
      <c r="AQ7" s="39">
        <v>100.32</v>
      </c>
      <c r="AR7" s="39">
        <v>116.49</v>
      </c>
      <c r="AS7" s="39">
        <v>92.92</v>
      </c>
      <c r="AT7" s="39">
        <v>4.38</v>
      </c>
      <c r="AU7" s="39">
        <v>1687.49</v>
      </c>
      <c r="AV7" s="39">
        <v>3015.24</v>
      </c>
      <c r="AW7" s="39">
        <v>341.12</v>
      </c>
      <c r="AX7" s="39">
        <v>305.32</v>
      </c>
      <c r="AY7" s="39">
        <v>265.67</v>
      </c>
      <c r="AZ7" s="39">
        <v>400.5</v>
      </c>
      <c r="BA7" s="39">
        <v>246.4</v>
      </c>
      <c r="BB7" s="39">
        <v>49.23</v>
      </c>
      <c r="BC7" s="39">
        <v>44.37</v>
      </c>
      <c r="BD7" s="39">
        <v>50.66</v>
      </c>
      <c r="BE7" s="39">
        <v>59.95</v>
      </c>
      <c r="BF7" s="39">
        <v>3432.43</v>
      </c>
      <c r="BG7" s="39">
        <v>3211.25</v>
      </c>
      <c r="BH7" s="39">
        <v>3000.19</v>
      </c>
      <c r="BI7" s="39">
        <v>2787.7</v>
      </c>
      <c r="BJ7" s="39">
        <v>2646.4</v>
      </c>
      <c r="BK7" s="39">
        <v>1574.53</v>
      </c>
      <c r="BL7" s="39">
        <v>1209.95</v>
      </c>
      <c r="BM7" s="39">
        <v>1136.5</v>
      </c>
      <c r="BN7" s="39">
        <v>1118.56</v>
      </c>
      <c r="BO7" s="39">
        <v>1111.31</v>
      </c>
      <c r="BP7" s="39">
        <v>728.3</v>
      </c>
      <c r="BQ7" s="39">
        <v>56.74</v>
      </c>
      <c r="BR7" s="39">
        <v>65.14</v>
      </c>
      <c r="BS7" s="39">
        <v>61.42</v>
      </c>
      <c r="BT7" s="39">
        <v>65.14</v>
      </c>
      <c r="BU7" s="39">
        <v>58.96</v>
      </c>
      <c r="BV7" s="39">
        <v>57.36</v>
      </c>
      <c r="BW7" s="39">
        <v>69.48</v>
      </c>
      <c r="BX7" s="39">
        <v>71.650000000000006</v>
      </c>
      <c r="BY7" s="39">
        <v>72.33</v>
      </c>
      <c r="BZ7" s="39">
        <v>75.540000000000006</v>
      </c>
      <c r="CA7" s="39">
        <v>100.04</v>
      </c>
      <c r="CB7" s="39">
        <v>250.57</v>
      </c>
      <c r="CC7" s="39">
        <v>218.5</v>
      </c>
      <c r="CD7" s="39">
        <v>231.51</v>
      </c>
      <c r="CE7" s="39">
        <v>218.47</v>
      </c>
      <c r="CF7" s="39">
        <v>241.44</v>
      </c>
      <c r="CG7" s="39">
        <v>279.91000000000003</v>
      </c>
      <c r="CH7" s="39">
        <v>220.67</v>
      </c>
      <c r="CI7" s="39">
        <v>217.82</v>
      </c>
      <c r="CJ7" s="39">
        <v>215.28</v>
      </c>
      <c r="CK7" s="39">
        <v>207.96</v>
      </c>
      <c r="CL7" s="39">
        <v>137.82</v>
      </c>
      <c r="CM7" s="39" t="s">
        <v>113</v>
      </c>
      <c r="CN7" s="39" t="s">
        <v>113</v>
      </c>
      <c r="CO7" s="39" t="s">
        <v>113</v>
      </c>
      <c r="CP7" s="39" t="s">
        <v>113</v>
      </c>
      <c r="CQ7" s="39" t="s">
        <v>113</v>
      </c>
      <c r="CR7" s="39">
        <v>40.07</v>
      </c>
      <c r="CS7" s="39">
        <v>55.81</v>
      </c>
      <c r="CT7" s="39">
        <v>54.44</v>
      </c>
      <c r="CU7" s="39">
        <v>54.67</v>
      </c>
      <c r="CV7" s="39">
        <v>53.51</v>
      </c>
      <c r="CW7" s="39">
        <v>60.09</v>
      </c>
      <c r="CX7" s="39">
        <v>61.35</v>
      </c>
      <c r="CY7" s="39">
        <v>59.88</v>
      </c>
      <c r="CZ7" s="39">
        <v>63.14</v>
      </c>
      <c r="DA7" s="39">
        <v>64.31</v>
      </c>
      <c r="DB7" s="39">
        <v>65.14</v>
      </c>
      <c r="DC7" s="39">
        <v>66</v>
      </c>
      <c r="DD7" s="39">
        <v>84.41</v>
      </c>
      <c r="DE7" s="39">
        <v>84.2</v>
      </c>
      <c r="DF7" s="39">
        <v>83.8</v>
      </c>
      <c r="DG7" s="39">
        <v>83.91</v>
      </c>
      <c r="DH7" s="39">
        <v>94.9</v>
      </c>
      <c r="DI7" s="39">
        <v>19.47</v>
      </c>
      <c r="DJ7" s="39">
        <v>20.83</v>
      </c>
      <c r="DK7" s="39">
        <v>22.23</v>
      </c>
      <c r="DL7" s="39">
        <v>23.88</v>
      </c>
      <c r="DM7" s="39">
        <v>25.54</v>
      </c>
      <c r="DN7" s="39">
        <v>12.14</v>
      </c>
      <c r="DO7" s="39">
        <v>11.39</v>
      </c>
      <c r="DP7" s="39">
        <v>21.28</v>
      </c>
      <c r="DQ7" s="39">
        <v>23.95</v>
      </c>
      <c r="DR7" s="39">
        <v>21.09</v>
      </c>
      <c r="DS7" s="39">
        <v>37.36</v>
      </c>
      <c r="DT7" s="39">
        <v>0</v>
      </c>
      <c r="DU7" s="39">
        <v>0</v>
      </c>
      <c r="DV7" s="39">
        <v>0</v>
      </c>
      <c r="DW7" s="39">
        <v>0</v>
      </c>
      <c r="DX7" s="39">
        <v>0</v>
      </c>
      <c r="DY7" s="39">
        <v>0</v>
      </c>
      <c r="DZ7" s="39">
        <v>0.78</v>
      </c>
      <c r="EA7" s="39">
        <v>0</v>
      </c>
      <c r="EB7" s="39">
        <v>0</v>
      </c>
      <c r="EC7" s="39">
        <v>0</v>
      </c>
      <c r="ED7" s="39">
        <v>4.96</v>
      </c>
      <c r="EE7" s="39">
        <v>0</v>
      </c>
      <c r="EF7" s="39">
        <v>0</v>
      </c>
      <c r="EG7" s="39">
        <v>0</v>
      </c>
      <c r="EH7" s="39">
        <v>0</v>
      </c>
      <c r="EI7" s="39">
        <v>1.39</v>
      </c>
      <c r="EJ7" s="39">
        <v>0.18</v>
      </c>
      <c r="EK7" s="39">
        <v>7.0000000000000007E-2</v>
      </c>
      <c r="EL7" s="39">
        <v>0.04</v>
      </c>
      <c r="EM7" s="39">
        <v>0.11</v>
      </c>
      <c r="EN7" s="39">
        <v>0.15</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2017-12-25T01:50:08Z</dcterms:created>
  <dcterms:modified xsi:type="dcterms:W3CDTF">2018-02-26T02:10:13Z</dcterms:modified>
  <cp:category/>
</cp:coreProperties>
</file>