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<sst xmlns="http://schemas.openxmlformats.org/spreadsheetml/2006/main" count="240" uniqueCount="126">
  <si>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</si>
  <si>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</si>
  <si>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</si>
  <si>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</si>
  <si>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</si>
  <si>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</si>
  <si>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</si>
  <si>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</si>
  <si>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</si>
  <si>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</si>
  <si>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</si>
  <si>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</si>
  <si>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</si>
  <si>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</si>
  <si>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</si>
  <si>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</si>
  <si>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</si>
  <si>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</si>
  <si>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</si>
  <si>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</si>
  <si>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</si>
  <si>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</si>
  <si>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</si>
  <si>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</si>
  <si>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</si>
  <si>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</si>
  <si>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</si>
  <si>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</si>
  <si>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</si>
  <si>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</si>
  <si>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</si>
  <si>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</si>
  <si>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</si>
  <si>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</si>
  <si>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</si>
  <si>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</si>
  <si>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</si>
  <si>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</si>
  <si>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</si>
  <si>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</si>
  <si>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</si>
  <si>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</si>
  <si>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</si>
  <si>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</si>
  <si>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</si>
  <si>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</si>
  <si>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</si>
  <si>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</si>
  <si>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</si>
  <si>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</si>
  <si>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</si>
  <si>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</si>
  <si>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</si>
  <si>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</si>
  <si>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</si>
  <si>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</si>
  <si>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</si>
  <si>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</si>
  <si>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</si>
  <si>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</si>
  <si>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</si>
  <si>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</si>
  <si>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</si>
  <si>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</si>
  <si>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</si>
  <si>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</si>
  <si>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</si>
  <si>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</si>
  <si>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</si>
  <si>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</si>
  <si>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</si>
  <si>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</si>
  <si>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</si>
  <si>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</si>
  <si>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</si>
  <si>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</si>
  <si>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</si>
  <si>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</si>
  <si>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</si>
  <si>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</si>
  <si>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</si>
  <si>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</si>
  <si>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</si>
  <si>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</si>
  <si>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</si>
  <si>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</si>
  <si>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</si>
  <si>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</si>
  <si>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</si>
  <si>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</si>
  <si>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</si>
  <si>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</si>
  <si>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</si>
  <si>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</si>
  <si>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</si>
  <si>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</si>
  <si>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</si>
  <si>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</si>
  <si>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</si>
  <si>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</si>
  <si>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</si>
  <si>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</si>
  <si>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</si>
  <si>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</si>
  <si>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</si>
  <si>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</si>
  <si>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</si>
  <si>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</si>
  <si>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</si>
  <si>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</si>
  <si>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喜多方市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</si>
  <si>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</si>
  <si>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</si>
  <si>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</si>
  <si>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</si>
  <si>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</si>
  <si>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</si>
  <si>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</si>
  <si>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</si>
  <si>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</si>
  <si>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</si>
  <si>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</si>
  <si>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山都地区の堰沢処理区が昭和60年度に供用開始し、それ以降12処理区を整備され、現在13処理区について供用開始しています。30年を経過した施設が１処理区、20年を経過した施設が３処理区、10年を経過した施設が７処理区あり、年数経過とともに、各処理区とも施設、設備の老朽化等による更新費用が増嵩してます。
　今後、10処理区において機能診断を実施し、最適整備構想で改築、更新計画を策定し、修繕と併せ、効率的な施設管理を図る予定である。
　管渠については、法定耐用年数である50年を経過している箇所はありません。なお、山都地区の堰沢処理区において昭和60年度に整備した箇所が最も古く32年を経過しています。</t>
    <rPh sb="1" eb="3">
      <t>ヤマト</t>
    </rPh>
    <rPh sb="3" eb="5">
      <t>チク</t>
    </rPh>
    <rPh sb="63" eb="64">
      <t>ネン</t>
    </rPh>
    <rPh sb="65" eb="67">
      <t>ケイカ</t>
    </rPh>
    <rPh sb="69" eb="71">
      <t>シセツ</t>
    </rPh>
    <rPh sb="73" eb="75">
      <t>ショリ</t>
    </rPh>
    <rPh sb="75" eb="76">
      <t>ク</t>
    </rPh>
    <rPh sb="79" eb="80">
      <t>ネン</t>
    </rPh>
    <rPh sb="81" eb="83">
      <t>ケイカ</t>
    </rPh>
    <rPh sb="85" eb="87">
      <t>シセツ</t>
    </rPh>
    <rPh sb="89" eb="91">
      <t>ショリ</t>
    </rPh>
    <rPh sb="91" eb="92">
      <t>ク</t>
    </rPh>
    <rPh sb="95" eb="96">
      <t>ネン</t>
    </rPh>
    <rPh sb="97" eb="99">
      <t>ケイカ</t>
    </rPh>
    <rPh sb="101" eb="103">
      <t>シセツ</t>
    </rPh>
    <rPh sb="105" eb="107">
      <t>ショリ</t>
    </rPh>
    <rPh sb="107" eb="108">
      <t>ク</t>
    </rPh>
    <rPh sb="120" eb="121">
      <t>カク</t>
    </rPh>
    <rPh sb="153" eb="155">
      <t>コンゴ</t>
    </rPh>
    <rPh sb="226" eb="228">
      <t>ホウテイ</t>
    </rPh>
    <rPh sb="257" eb="259">
      <t>ヤマト</t>
    </rPh>
    <rPh sb="259" eb="261">
      <t>チク</t>
    </rPh>
    <rPh sb="262" eb="263">
      <t>セキ</t>
    </rPh>
    <rPh sb="263" eb="264">
      <t>サワ</t>
    </rPh>
    <phoneticPr fontId="7"/>
  </si>
  <si>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農業集落排水施設機能診断の実施、最適整備構想の策定による投資の平準化、地方公営企業法の財務規定の適用など経営健全化に向けた取組を進める必要があります。
</t>
    <rPh sb="256" eb="263">
      <t>チ</t>
    </rPh>
    <phoneticPr fontId="7"/>
  </si>
  <si>
    <t>　本市の農業集落排水施設は13処理区あり全て整備済みで、現在、建設中の施設及び新たな整備計画はありません。
　13処理区のうち、既に供用開始後10年以上経過した10処理区については、処理施設の長寿命化を図るための最適整備構想を策定中であり、策定後は計画に基づき、国の交付金を活用しながら順次改築等の更新を行うこととしております。
　また、経常的経費として消耗品費、修繕費、動力費、汚泥処分費などがありますが、修繕費においては、ポンプ等の設備修繕が増嵩しており事業運営を圧迫している状況です。
　一方、使用料収入においては、水洗化率（加入率）の低い処理区があることや、人口減少に伴う料金収入の減少が顕著なことから、収支均衡を図ることが困難な状況にあります。
　このことから、主に地方債償還元金の影響により、①収益的収支比率は60％台となっており、類似団体と比較し⑤経費回収率は低い水準、⑥汚水処理原価及び④企業債残高対事業規模比率は高い水準となっています。</t>
    <rPh sb="364" eb="365">
      <t>ダイ</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</si>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</sst>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385984"/>
        <c:axId val="874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ser>
        <c:dLbls>
          <c:showLegendKey val="0"/>
          <c:showVal val="0"/>
          <c:showCatName val="0"/>
          <c:showSerName val="0"/>
          <c:showPercent val="0"/>
          <c:showBubbleSize val="0"/>
        </c:dLbls>
        <c:marker val="1"/>
        <c:smooth val="0"/>
        <c:axId val="87385984"/>
        <c:axId val="87404544"/>
      </c:lineChart>
      <c:dateAx>
        <c:axId val="87385984"/>
        <c:scaling>
          <c:orientation val="minMax"/>
        </c:scaling>
        <c:delete val="1"/>
        <c:axPos val="b"/>
        <c:numFmt formatCode="ge" sourceLinked="1"/>
        <c:majorTickMark val="none"/>
        <c:minorTickMark val="none"/>
        <c:tickLblPos val="none"/>
        <c:crossAx val="87404544"/>
        <c:crosses val="autoZero"/>
        <c:auto val="1"/>
        <c:lblOffset val="100"/>
        <c:baseTimeUnit val="years"/>
      </c:dateAx>
      <c:valAx>
        <c:axId val="874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31.09</c:v>
                </c:pt>
                <c:pt idx="1">
                  <c:v>33.159999999999997</c:v>
                </c:pt>
                <c:pt idx="2">
                  <c:v>30.82</c:v>
                </c:pt>
                <c:pt idx="3">
                  <c:v>31.72</c:v>
                </c:pt>
                <c:pt idx="4">
                  <c:v>30.15</c:v>
                </c:pt>
              </c:numCache>
            </c:numRef>
          </c:val>
        </c:ser>
        <c:dLbls>
          <c:showLegendKey val="0"/>
          <c:showVal val="0"/>
          <c:showCatName val="0"/>
          <c:showSerName val="0"/>
          <c:showPercent val="0"/>
          <c:showBubbleSize val="0"/>
        </c:dLbls>
        <c:gapWidth val="150"/>
        <c:axId val="88922368"/>
        <c:axId val="890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ser>
        <c:dLbls>
          <c:showLegendKey val="0"/>
          <c:showVal val="0"/>
          <c:showCatName val="0"/>
          <c:showSerName val="0"/>
          <c:showPercent val="0"/>
          <c:showBubbleSize val="0"/>
        </c:dLbls>
        <c:marker val="1"/>
        <c:smooth val="0"/>
        <c:axId val="88922368"/>
        <c:axId val="89010560"/>
      </c:lineChart>
      <c:dateAx>
        <c:axId val="88922368"/>
        <c:scaling>
          <c:orientation val="minMax"/>
        </c:scaling>
        <c:delete val="1"/>
        <c:axPos val="b"/>
        <c:numFmt formatCode="ge" sourceLinked="1"/>
        <c:majorTickMark val="none"/>
        <c:minorTickMark val="none"/>
        <c:tickLblPos val="none"/>
        <c:crossAx val="89010560"/>
        <c:crosses val="autoZero"/>
        <c:auto val="1"/>
        <c:lblOffset val="100"/>
        <c:baseTimeUnit val="years"/>
      </c:dateAx>
      <c:valAx>
        <c:axId val="890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87.02</c:v>
                </c:pt>
                <c:pt idx="1">
                  <c:v>87.77</c:v>
                </c:pt>
                <c:pt idx="2">
                  <c:v>88.33</c:v>
                </c:pt>
                <c:pt idx="3">
                  <c:v>88.26</c:v>
                </c:pt>
                <c:pt idx="4">
                  <c:v>88.74</c:v>
                </c:pt>
              </c:numCache>
            </c:numRef>
          </c:val>
        </c:ser>
        <c:dLbls>
          <c:showLegendKey val="0"/>
          <c:showVal val="0"/>
          <c:showCatName val="0"/>
          <c:showSerName val="0"/>
          <c:showPercent val="0"/>
          <c:showBubbleSize val="0"/>
        </c:dLbls>
        <c:gapWidth val="150"/>
        <c:axId val="89032576"/>
        <c:axId val="890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ser>
        <c:dLbls>
          <c:showLegendKey val="0"/>
          <c:showVal val="0"/>
          <c:showCatName val="0"/>
          <c:showSerName val="0"/>
          <c:showPercent val="0"/>
          <c:showBubbleSize val="0"/>
        </c:dLbls>
        <c:marker val="1"/>
        <c:smooth val="0"/>
        <c:axId val="89032576"/>
        <c:axId val="89038848"/>
      </c:lineChart>
      <c:dateAx>
        <c:axId val="89032576"/>
        <c:scaling>
          <c:orientation val="minMax"/>
        </c:scaling>
        <c:delete val="1"/>
        <c:axPos val="b"/>
        <c:numFmt formatCode="ge" sourceLinked="1"/>
        <c:majorTickMark val="none"/>
        <c:minorTickMark val="none"/>
        <c:tickLblPos val="none"/>
        <c:crossAx val="89038848"/>
        <c:crosses val="autoZero"/>
        <c:auto val="1"/>
        <c:lblOffset val="100"/>
        <c:baseTimeUnit val="years"/>
      </c:dateAx>
      <c:valAx>
        <c:axId val="890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72.88</c:v>
                </c:pt>
                <c:pt idx="1">
                  <c:v>68.52</c:v>
                </c:pt>
                <c:pt idx="2">
                  <c:v>65.25</c:v>
                </c:pt>
                <c:pt idx="3">
                  <c:v>68.72</c:v>
                </c:pt>
                <c:pt idx="4">
                  <c:v>66.400000000000006</c:v>
                </c:pt>
              </c:numCache>
            </c:numRef>
          </c:val>
        </c:ser>
        <c:dLbls>
          <c:showLegendKey val="0"/>
          <c:showVal val="0"/>
          <c:showCatName val="0"/>
          <c:showSerName val="0"/>
          <c:showPercent val="0"/>
          <c:showBubbleSize val="0"/>
        </c:dLbls>
        <c:gapWidth val="150"/>
        <c:axId val="88630784"/>
        <c:axId val="8863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30784"/>
        <c:axId val="88632704"/>
      </c:lineChart>
      <c:dateAx>
        <c:axId val="88630784"/>
        <c:scaling>
          <c:orientation val="minMax"/>
        </c:scaling>
        <c:delete val="1"/>
        <c:axPos val="b"/>
        <c:numFmt formatCode="ge" sourceLinked="1"/>
        <c:majorTickMark val="none"/>
        <c:minorTickMark val="none"/>
        <c:tickLblPos val="none"/>
        <c:crossAx val="88632704"/>
        <c:crosses val="autoZero"/>
        <c:auto val="1"/>
        <c:lblOffset val="100"/>
        <c:baseTimeUnit val="years"/>
      </c:dateAx>
      <c:valAx>
        <c:axId val="8863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659072"/>
        <c:axId val="886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59072"/>
        <c:axId val="88660992"/>
      </c:lineChart>
      <c:dateAx>
        <c:axId val="88659072"/>
        <c:scaling>
          <c:orientation val="minMax"/>
        </c:scaling>
        <c:delete val="1"/>
        <c:axPos val="b"/>
        <c:numFmt formatCode="ge" sourceLinked="1"/>
        <c:majorTickMark val="none"/>
        <c:minorTickMark val="none"/>
        <c:tickLblPos val="none"/>
        <c:crossAx val="88660992"/>
        <c:crosses val="autoZero"/>
        <c:auto val="1"/>
        <c:lblOffset val="100"/>
        <c:baseTimeUnit val="years"/>
      </c:dateAx>
      <c:valAx>
        <c:axId val="886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11936"/>
        <c:axId val="887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11936"/>
        <c:axId val="88713856"/>
      </c:lineChart>
      <c:dateAx>
        <c:axId val="88711936"/>
        <c:scaling>
          <c:orientation val="minMax"/>
        </c:scaling>
        <c:delete val="1"/>
        <c:axPos val="b"/>
        <c:numFmt formatCode="ge" sourceLinked="1"/>
        <c:majorTickMark val="none"/>
        <c:minorTickMark val="none"/>
        <c:tickLblPos val="none"/>
        <c:crossAx val="88713856"/>
        <c:crosses val="autoZero"/>
        <c:auto val="1"/>
        <c:lblOffset val="100"/>
        <c:baseTimeUnit val="years"/>
      </c:dateAx>
      <c:valAx>
        <c:axId val="88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54432"/>
        <c:axId val="887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54432"/>
        <c:axId val="88764800"/>
      </c:lineChart>
      <c:dateAx>
        <c:axId val="88754432"/>
        <c:scaling>
          <c:orientation val="minMax"/>
        </c:scaling>
        <c:delete val="1"/>
        <c:axPos val="b"/>
        <c:numFmt formatCode="ge" sourceLinked="1"/>
        <c:majorTickMark val="none"/>
        <c:minorTickMark val="none"/>
        <c:tickLblPos val="none"/>
        <c:crossAx val="88764800"/>
        <c:crosses val="autoZero"/>
        <c:auto val="1"/>
        <c:lblOffset val="100"/>
        <c:baseTimeUnit val="years"/>
      </c:dateAx>
      <c:valAx>
        <c:axId val="8876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91296"/>
        <c:axId val="8879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91296"/>
        <c:axId val="88797568"/>
      </c:lineChart>
      <c:dateAx>
        <c:axId val="88791296"/>
        <c:scaling>
          <c:orientation val="minMax"/>
        </c:scaling>
        <c:delete val="1"/>
        <c:axPos val="b"/>
        <c:numFmt formatCode="ge" sourceLinked="1"/>
        <c:majorTickMark val="none"/>
        <c:minorTickMark val="none"/>
        <c:tickLblPos val="none"/>
        <c:crossAx val="88797568"/>
        <c:crosses val="autoZero"/>
        <c:auto val="1"/>
        <c:lblOffset val="100"/>
        <c:baseTimeUnit val="years"/>
      </c:dateAx>
      <c:valAx>
        <c:axId val="887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9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1333.79</c:v>
                </c:pt>
                <c:pt idx="1">
                  <c:v>1279.68</c:v>
                </c:pt>
                <c:pt idx="2">
                  <c:v>1192.48</c:v>
                </c:pt>
                <c:pt idx="3">
                  <c:v>1124.24</c:v>
                </c:pt>
                <c:pt idx="4">
                  <c:v>1005.31</c:v>
                </c:pt>
              </c:numCache>
            </c:numRef>
          </c:val>
        </c:ser>
        <c:dLbls>
          <c:showLegendKey val="0"/>
          <c:showVal val="0"/>
          <c:showCatName val="0"/>
          <c:showSerName val="0"/>
          <c:showPercent val="0"/>
          <c:showBubbleSize val="0"/>
        </c:dLbls>
        <c:gapWidth val="150"/>
        <c:axId val="88819584"/>
        <c:axId val="8882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ser>
        <c:dLbls>
          <c:showLegendKey val="0"/>
          <c:showVal val="0"/>
          <c:showCatName val="0"/>
          <c:showSerName val="0"/>
          <c:showPercent val="0"/>
          <c:showBubbleSize val="0"/>
        </c:dLbls>
        <c:marker val="1"/>
        <c:smooth val="0"/>
        <c:axId val="88819584"/>
        <c:axId val="88829952"/>
      </c:lineChart>
      <c:dateAx>
        <c:axId val="88819584"/>
        <c:scaling>
          <c:orientation val="minMax"/>
        </c:scaling>
        <c:delete val="1"/>
        <c:axPos val="b"/>
        <c:numFmt formatCode="ge" sourceLinked="1"/>
        <c:majorTickMark val="none"/>
        <c:minorTickMark val="none"/>
        <c:tickLblPos val="none"/>
        <c:crossAx val="88829952"/>
        <c:crosses val="autoZero"/>
        <c:auto val="1"/>
        <c:lblOffset val="100"/>
        <c:baseTimeUnit val="years"/>
      </c:dateAx>
      <c:valAx>
        <c:axId val="888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41.69</c:v>
                </c:pt>
                <c:pt idx="1">
                  <c:v>36.79</c:v>
                </c:pt>
                <c:pt idx="2">
                  <c:v>34.19</c:v>
                </c:pt>
                <c:pt idx="3">
                  <c:v>35.72</c:v>
                </c:pt>
                <c:pt idx="4">
                  <c:v>35.04</c:v>
                </c:pt>
              </c:numCache>
            </c:numRef>
          </c:val>
        </c:ser>
        <c:dLbls>
          <c:showLegendKey val="0"/>
          <c:showVal val="0"/>
          <c:showCatName val="0"/>
          <c:showSerName val="0"/>
          <c:showPercent val="0"/>
          <c:showBubbleSize val="0"/>
        </c:dLbls>
        <c:gapWidth val="150"/>
        <c:axId val="88862720"/>
        <c:axId val="8886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ser>
        <c:dLbls>
          <c:showLegendKey val="0"/>
          <c:showVal val="0"/>
          <c:showCatName val="0"/>
          <c:showSerName val="0"/>
          <c:showPercent val="0"/>
          <c:showBubbleSize val="0"/>
        </c:dLbls>
        <c:marker val="1"/>
        <c:smooth val="0"/>
        <c:axId val="88862720"/>
        <c:axId val="88864640"/>
      </c:lineChart>
      <c:dateAx>
        <c:axId val="88862720"/>
        <c:scaling>
          <c:orientation val="minMax"/>
        </c:scaling>
        <c:delete val="1"/>
        <c:axPos val="b"/>
        <c:numFmt formatCode="ge" sourceLinked="1"/>
        <c:majorTickMark val="none"/>
        <c:minorTickMark val="none"/>
        <c:tickLblPos val="none"/>
        <c:crossAx val="88864640"/>
        <c:crosses val="autoZero"/>
        <c:auto val="1"/>
        <c:lblOffset val="100"/>
        <c:baseTimeUnit val="years"/>
      </c:dateAx>
      <c:valAx>
        <c:axId val="888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418.49</c:v>
                </c:pt>
                <c:pt idx="1">
                  <c:v>469.68</c:v>
                </c:pt>
                <c:pt idx="2">
                  <c:v>520.69000000000005</c:v>
                </c:pt>
                <c:pt idx="3">
                  <c:v>497.47</c:v>
                </c:pt>
                <c:pt idx="4">
                  <c:v>505.76</c:v>
                </c:pt>
              </c:numCache>
            </c:numRef>
          </c:val>
        </c:ser>
        <c:dLbls>
          <c:showLegendKey val="0"/>
          <c:showVal val="0"/>
          <c:showCatName val="0"/>
          <c:showSerName val="0"/>
          <c:showPercent val="0"/>
          <c:showBubbleSize val="0"/>
        </c:dLbls>
        <c:gapWidth val="150"/>
        <c:axId val="88898560"/>
        <c:axId val="889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ser>
        <c:dLbls>
          <c:showLegendKey val="0"/>
          <c:showVal val="0"/>
          <c:showCatName val="0"/>
          <c:showSerName val="0"/>
          <c:showPercent val="0"/>
          <c:showBubbleSize val="0"/>
        </c:dLbls>
        <c:marker val="1"/>
        <c:smooth val="0"/>
        <c:axId val="88898560"/>
        <c:axId val="88913024"/>
      </c:lineChart>
      <c:dateAx>
        <c:axId val="88898560"/>
        <c:scaling>
          <c:orientation val="minMax"/>
        </c:scaling>
        <c:delete val="1"/>
        <c:axPos val="b"/>
        <c:numFmt formatCode="ge" sourceLinked="1"/>
        <c:majorTickMark val="none"/>
        <c:minorTickMark val="none"/>
        <c:tickLblPos val="none"/>
        <c:crossAx val="88913024"/>
        <c:crosses val="autoZero"/>
        <c:auto val="1"/>
        <c:lblOffset val="100"/>
        <c:baseTimeUnit val="years"/>
      </c:dateAx>
      <c:valAx>
        <c:axId val="889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M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喜多方市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
        <v>125</v>
      </c>
      <c r="AE8" s="73"/>
      <c r="AF8" s="73"/>
      <c r="AG8" s="73"/>
      <c r="AH8" s="73"/>
      <c r="AI8" s="73"/>
      <c r="AJ8" s="73"/>
      <c r="AK8" s="4"/>
      <c r="AL8" s="67">
        <f>データ!S6</f>
        <v>49538</v>
      </c>
      <c r="AM8" s="67"/>
      <c r="AN8" s="67"/>
      <c r="AO8" s="67"/>
      <c r="AP8" s="67"/>
      <c r="AQ8" s="67"/>
      <c r="AR8" s="67"/>
      <c r="AS8" s="67"/>
      <c r="AT8" s="66">
        <f>データ!T6</f>
        <v>554.63</v>
      </c>
      <c r="AU8" s="66"/>
      <c r="AV8" s="66"/>
      <c r="AW8" s="66"/>
      <c r="AX8" s="66"/>
      <c r="AY8" s="66"/>
      <c r="AZ8" s="66"/>
      <c r="BA8" s="66"/>
      <c r="BB8" s="66">
        <f>データ!U6</f>
        <v>89.32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5.48</v>
      </c>
      <c r="Q10" s="66"/>
      <c r="R10" s="66"/>
      <c r="S10" s="66"/>
      <c r="T10" s="66"/>
      <c r="U10" s="66"/>
      <c r="V10" s="66"/>
      <c r="W10" s="66">
        <f>データ!Q6</f>
        <v>87.97</v>
      </c>
      <c r="X10" s="66"/>
      <c r="Y10" s="66"/>
      <c r="Z10" s="66"/>
      <c r="AA10" s="66"/>
      <c r="AB10" s="66"/>
      <c r="AC10" s="66"/>
      <c r="AD10" s="67">
        <f>データ!R6</f>
        <v>3321</v>
      </c>
      <c r="AE10" s="67"/>
      <c r="AF10" s="67"/>
      <c r="AG10" s="67"/>
      <c r="AH10" s="67"/>
      <c r="AI10" s="67"/>
      <c r="AJ10" s="67"/>
      <c r="AK10" s="2"/>
      <c r="AL10" s="67">
        <f>データ!V6</f>
        <v>2701</v>
      </c>
      <c r="AM10" s="67"/>
      <c r="AN10" s="67"/>
      <c r="AO10" s="67"/>
      <c r="AP10" s="67"/>
      <c r="AQ10" s="67"/>
      <c r="AR10" s="67"/>
      <c r="AS10" s="67"/>
      <c r="AT10" s="66">
        <f>データ!W6</f>
        <v>2.9</v>
      </c>
      <c r="AU10" s="66"/>
      <c r="AV10" s="66"/>
      <c r="AW10" s="66"/>
      <c r="AX10" s="66"/>
      <c r="AY10" s="66"/>
      <c r="AZ10" s="66"/>
      <c r="BA10" s="66"/>
      <c r="BB10" s="66">
        <f>データ!X6</f>
        <v>931.38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72087</v>
      </c>
      <c r="D6" s="33">
        <f t="shared" si="3"/>
        <v>47</v>
      </c>
      <c r="E6" s="33">
        <f t="shared" si="3"/>
        <v>17</v>
      </c>
      <c r="F6" s="33">
        <f t="shared" si="3"/>
        <v>5</v>
      </c>
      <c r="G6" s="33">
        <f t="shared" si="3"/>
        <v>0</v>
      </c>
      <c r="H6" s="33" t="str">
        <f t="shared" si="3"/>
        <v>福島県　喜多方市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5.48</v>
      </c>
      <c r="Q6" s="34">
        <f t="shared" si="3"/>
        <v>87.97</v>
      </c>
      <c r="R6" s="34">
        <f t="shared" si="3"/>
        <v>3321</v>
      </c>
      <c r="S6" s="34">
        <f t="shared" si="3"/>
        <v>49538</v>
      </c>
      <c r="T6" s="34">
        <f t="shared" si="3"/>
        <v>554.63</v>
      </c>
      <c r="U6" s="34">
        <f t="shared" si="3"/>
        <v>89.32</v>
      </c>
      <c r="V6" s="34">
        <f t="shared" si="3"/>
        <v>2701</v>
      </c>
      <c r="W6" s="34">
        <f t="shared" si="3"/>
        <v>2.9</v>
      </c>
      <c r="X6" s="34">
        <f t="shared" si="3"/>
        <v>931.38</v>
      </c>
      <c r="Y6" s="35">
        <f>IF(Y7="",NA(),Y7)</f>
        <v>72.88</v>
      </c>
      <c r="Z6" s="35">
        <f t="shared" ref="Z6:AH6" si="4">IF(Z7="",NA(),Z7)</f>
        <v>68.52</v>
      </c>
      <c r="AA6" s="35">
        <f t="shared" si="4"/>
        <v>65.25</v>
      </c>
      <c r="AB6" s="35">
        <f t="shared" si="4"/>
        <v>68.72</v>
      </c>
      <c r="AC6" s="35">
        <f t="shared" si="4"/>
        <v>66.400000000000006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1333.79</v>
      </c>
      <c r="BG6" s="35">
        <f t="shared" ref="BG6:BO6" si="7">IF(BG7="",NA(),BG7)</f>
        <v>1279.68</v>
      </c>
      <c r="BH6" s="35">
        <f t="shared" si="7"/>
        <v>1192.48</v>
      </c>
      <c r="BI6" s="35">
        <f t="shared" si="7"/>
        <v>1124.24</v>
      </c>
      <c r="BJ6" s="35">
        <f t="shared" si="7"/>
        <v>1005.31</v>
      </c>
      <c r="BK6" s="35">
        <f t="shared" si="7"/>
        <v>1197.82</v>
      </c>
      <c r="BL6" s="35">
        <f t="shared" si="7"/>
        <v>1126.77</v>
      </c>
      <c r="BM6" s="35">
        <f t="shared" si="7"/>
        <v>1044.8</v>
      </c>
      <c r="BN6" s="35">
        <f t="shared" si="7"/>
        <v>721.43</v>
      </c>
      <c r="BO6" s="35">
        <f t="shared" si="7"/>
        <v>685.34</v>
      </c>
      <c r="BP6" s="34" t="str">
        <f>IF(BP7="","",IF(BP7="-","【-】","【"&amp;SUBSTITUTE(TEXT(BP7,"#,##0.00"),"-","△")&amp;"】"))</f>
        <v>【914.53】</v>
      </c>
      <c r="BQ6" s="35">
        <f>IF(BQ7="",NA(),BQ7)</f>
        <v>41.69</v>
      </c>
      <c r="BR6" s="35">
        <f t="shared" ref="BR6:BZ6" si="8">IF(BR7="",NA(),BR7)</f>
        <v>36.79</v>
      </c>
      <c r="BS6" s="35">
        <f t="shared" si="8"/>
        <v>34.19</v>
      </c>
      <c r="BT6" s="35">
        <f t="shared" si="8"/>
        <v>35.72</v>
      </c>
      <c r="BU6" s="35">
        <f t="shared" si="8"/>
        <v>35.04</v>
      </c>
      <c r="BV6" s="35">
        <f t="shared" si="8"/>
        <v>51.03</v>
      </c>
      <c r="BW6" s="35">
        <f t="shared" si="8"/>
        <v>50.9</v>
      </c>
      <c r="BX6" s="35">
        <f t="shared" si="8"/>
        <v>50.82</v>
      </c>
      <c r="BY6" s="35">
        <f t="shared" si="8"/>
        <v>59.3</v>
      </c>
      <c r="BZ6" s="35">
        <f t="shared" si="8"/>
        <v>59.83</v>
      </c>
      <c r="CA6" s="34" t="str">
        <f>IF(CA7="","",IF(CA7="-","【-】","【"&amp;SUBSTITUTE(TEXT(CA7,"#,##0.00"),"-","△")&amp;"】"))</f>
        <v>【55.73】</v>
      </c>
      <c r="CB6" s="35">
        <f>IF(CB7="",NA(),CB7)</f>
        <v>418.49</v>
      </c>
      <c r="CC6" s="35">
        <f t="shared" ref="CC6:CK6" si="9">IF(CC7="",NA(),CC7)</f>
        <v>469.68</v>
      </c>
      <c r="CD6" s="35">
        <f t="shared" si="9"/>
        <v>520.69000000000005</v>
      </c>
      <c r="CE6" s="35">
        <f t="shared" si="9"/>
        <v>497.47</v>
      </c>
      <c r="CF6" s="35">
        <f t="shared" si="9"/>
        <v>505.76</v>
      </c>
      <c r="CG6" s="35">
        <f t="shared" si="9"/>
        <v>289.60000000000002</v>
      </c>
      <c r="CH6" s="35">
        <f t="shared" si="9"/>
        <v>293.27</v>
      </c>
      <c r="CI6" s="35">
        <f t="shared" si="9"/>
        <v>300.52</v>
      </c>
      <c r="CJ6" s="35">
        <f t="shared" si="9"/>
        <v>248.14</v>
      </c>
      <c r="CK6" s="35">
        <f t="shared" si="9"/>
        <v>246.66</v>
      </c>
      <c r="CL6" s="34" t="str">
        <f>IF(CL7="","",IF(CL7="-","【-】","【"&amp;SUBSTITUTE(TEXT(CL7,"#,##0.00"),"-","△")&amp;"】"))</f>
        <v>【276.78】</v>
      </c>
      <c r="CM6" s="35">
        <f>IF(CM7="",NA(),CM7)</f>
        <v>31.09</v>
      </c>
      <c r="CN6" s="35">
        <f t="shared" ref="CN6:CV6" si="10">IF(CN7="",NA(),CN7)</f>
        <v>33.159999999999997</v>
      </c>
      <c r="CO6" s="35">
        <f t="shared" si="10"/>
        <v>30.82</v>
      </c>
      <c r="CP6" s="35">
        <f t="shared" si="10"/>
        <v>31.72</v>
      </c>
      <c r="CQ6" s="35">
        <f t="shared" si="10"/>
        <v>30.15</v>
      </c>
      <c r="CR6" s="35">
        <f t="shared" si="10"/>
        <v>54.74</v>
      </c>
      <c r="CS6" s="35">
        <f t="shared" si="10"/>
        <v>53.78</v>
      </c>
      <c r="CT6" s="35">
        <f t="shared" si="10"/>
        <v>53.24</v>
      </c>
      <c r="CU6" s="35">
        <f t="shared" si="10"/>
        <v>57.3</v>
      </c>
      <c r="CV6" s="35">
        <f t="shared" si="10"/>
        <v>56</v>
      </c>
      <c r="CW6" s="34" t="str">
        <f>IF(CW7="","",IF(CW7="-","【-】","【"&amp;SUBSTITUTE(TEXT(CW7,"#,##0.00"),"-","△")&amp;"】"))</f>
        <v>【59.15】</v>
      </c>
      <c r="CX6" s="35">
        <f>IF(CX7="",NA(),CX7)</f>
        <v>87.02</v>
      </c>
      <c r="CY6" s="35">
        <f t="shared" ref="CY6:DG6" si="11">IF(CY7="",NA(),CY7)</f>
        <v>87.77</v>
      </c>
      <c r="CZ6" s="35">
        <f t="shared" si="11"/>
        <v>88.33</v>
      </c>
      <c r="DA6" s="35">
        <f t="shared" si="11"/>
        <v>88.26</v>
      </c>
      <c r="DB6" s="35">
        <f t="shared" si="11"/>
        <v>88.74</v>
      </c>
      <c r="DC6" s="35">
        <f t="shared" si="11"/>
        <v>83.88</v>
      </c>
      <c r="DD6" s="35">
        <f t="shared" si="11"/>
        <v>84.06</v>
      </c>
      <c r="DE6" s="35">
        <f t="shared" si="11"/>
        <v>84.07</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0.11</v>
      </c>
      <c r="EN6" s="35">
        <f t="shared" si="14"/>
        <v>0.05</v>
      </c>
      <c r="EO6" s="34" t="str">
        <f>IF(EO7="","",IF(EO7="-","【-】","【"&amp;SUBSTITUTE(TEXT(EO7,"#,##0.00"),"-","△")&amp;"】"))</f>
        <v>【1.58】</v>
      </c>
    </row>
    <row r="7" spans="1:145" s="36" customFormat="1" x14ac:dyDescent="0.15">
      <c r="A7" s="28"/>
      <c r="B7" s="37">
        <v>2016</v>
      </c>
      <c r="C7" s="37">
        <v>72087</v>
      </c>
      <c r="D7" s="37">
        <v>47</v>
      </c>
      <c r="E7" s="37">
        <v>17</v>
      </c>
      <c r="F7" s="37">
        <v>5</v>
      </c>
      <c r="G7" s="37">
        <v>0</v>
      </c>
      <c r="H7" s="37" t="s">
        <v>110</v>
      </c>
      <c r="I7" s="37" t="s">
        <v>111</v>
      </c>
      <c r="J7" s="37" t="s">
        <v>112</v>
      </c>
      <c r="K7" s="37" t="s">
        <v>113</v>
      </c>
      <c r="L7" s="37" t="s">
        <v>114</v>
      </c>
      <c r="M7" s="37"/>
      <c r="N7" s="38" t="s">
        <v>115</v>
      </c>
      <c r="O7" s="38" t="s">
        <v>116</v>
      </c>
      <c r="P7" s="38">
        <v>5.48</v>
      </c>
      <c r="Q7" s="38">
        <v>87.97</v>
      </c>
      <c r="R7" s="38">
        <v>3321</v>
      </c>
      <c r="S7" s="38">
        <v>49538</v>
      </c>
      <c r="T7" s="38">
        <v>554.63</v>
      </c>
      <c r="U7" s="38">
        <v>89.32</v>
      </c>
      <c r="V7" s="38">
        <v>2701</v>
      </c>
      <c r="W7" s="38">
        <v>2.9</v>
      </c>
      <c r="X7" s="38">
        <v>931.38</v>
      </c>
      <c r="Y7" s="38">
        <v>72.88</v>
      </c>
      <c r="Z7" s="38">
        <v>68.52</v>
      </c>
      <c r="AA7" s="38">
        <v>65.25</v>
      </c>
      <c r="AB7" s="38">
        <v>68.72</v>
      </c>
      <c r="AC7" s="38">
        <v>66.400000000000006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1333.79</v>
      </c>
      <c r="BG7" s="38">
        <v>1279.68</v>
      </c>
      <c r="BH7" s="38">
        <v>1192.48</v>
      </c>
      <c r="BI7" s="38">
        <v>1124.24</v>
      </c>
      <c r="BJ7" s="38">
        <v>1005.31</v>
      </c>
      <c r="BK7" s="38">
        <v>1197.82</v>
      </c>
      <c r="BL7" s="38">
        <v>1126.77</v>
      </c>
      <c r="BM7" s="38">
        <v>1044.8</v>
      </c>
      <c r="BN7" s="38">
        <v>721.43</v>
      </c>
      <c r="BO7" s="38">
        <v>685.34</v>
      </c>
      <c r="BP7" s="38">
        <v>914.53</v>
      </c>
      <c r="BQ7" s="38">
        <v>41.69</v>
      </c>
      <c r="BR7" s="38">
        <v>36.79</v>
      </c>
      <c r="BS7" s="38">
        <v>34.19</v>
      </c>
      <c r="BT7" s="38">
        <v>35.72</v>
      </c>
      <c r="BU7" s="38">
        <v>35.04</v>
      </c>
      <c r="BV7" s="38">
        <v>51.03</v>
      </c>
      <c r="BW7" s="38">
        <v>50.9</v>
      </c>
      <c r="BX7" s="38">
        <v>50.82</v>
      </c>
      <c r="BY7" s="38">
        <v>59.3</v>
      </c>
      <c r="BZ7" s="38">
        <v>59.83</v>
      </c>
      <c r="CA7" s="38">
        <v>55.73</v>
      </c>
      <c r="CB7" s="38">
        <v>418.49</v>
      </c>
      <c r="CC7" s="38">
        <v>469.68</v>
      </c>
      <c r="CD7" s="38">
        <v>520.69000000000005</v>
      </c>
      <c r="CE7" s="38">
        <v>497.47</v>
      </c>
      <c r="CF7" s="38">
        <v>505.76</v>
      </c>
      <c r="CG7" s="38">
        <v>289.60000000000002</v>
      </c>
      <c r="CH7" s="38">
        <v>293.27</v>
      </c>
      <c r="CI7" s="38">
        <v>300.52</v>
      </c>
      <c r="CJ7" s="38">
        <v>248.14</v>
      </c>
      <c r="CK7" s="38">
        <v>246.66</v>
      </c>
      <c r="CL7" s="38">
        <v>276.77999999999997</v>
      </c>
      <c r="CM7" s="38">
        <v>31.09</v>
      </c>
      <c r="CN7" s="38">
        <v>33.159999999999997</v>
      </c>
      <c r="CO7" s="38">
        <v>30.82</v>
      </c>
      <c r="CP7" s="38">
        <v>31.72</v>
      </c>
      <c r="CQ7" s="38">
        <v>30.15</v>
      </c>
      <c r="CR7" s="38">
        <v>54.74</v>
      </c>
      <c r="CS7" s="38">
        <v>53.78</v>
      </c>
      <c r="CT7" s="38">
        <v>53.24</v>
      </c>
      <c r="CU7" s="38">
        <v>57.3</v>
      </c>
      <c r="CV7" s="38">
        <v>56</v>
      </c>
      <c r="CW7" s="38">
        <v>59.15</v>
      </c>
      <c r="CX7" s="38">
        <v>87.02</v>
      </c>
      <c r="CY7" s="38">
        <v>87.77</v>
      </c>
      <c r="CZ7" s="38">
        <v>88.33</v>
      </c>
      <c r="DA7" s="38">
        <v>88.26</v>
      </c>
      <c r="DB7" s="38">
        <v>88.74</v>
      </c>
      <c r="DC7" s="38">
        <v>83.88</v>
      </c>
      <c r="DD7" s="38">
        <v>84.06</v>
      </c>
      <c r="DE7" s="38">
        <v>84.07</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0.11</v>
      </c>
      <c r="EN7" s="38">
        <v>0.05</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2018-02-26T09:23:26Z</dcterms:modified>
</cp:coreProperties>
</file>