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135" windowWidth="14940" windowHeight="780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S6" i="5"/>
  <c r="R6" i="5"/>
  <c r="AD10" i="4" s="1"/>
  <c r="Q6" i="5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W10" i="4"/>
  <c r="I10" i="4"/>
  <c r="BB8" i="4"/>
  <c r="AT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<sst xmlns="http://schemas.openxmlformats.org/spreadsheetml/2006/main" count="245" uniqueCount="126">
  <si>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</si>
  <si>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</si>
  <si>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</si>
  <si>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</si>
  <si>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</si>
  <si>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</si>
  <si>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</si>
  <si>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</si>
  <si>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</si>
  <si>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</si>
  <si>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</si>
  <si>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</si>
  <si>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</si>
  <si>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</si>
  <si>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</si>
  <si>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</si>
  <si>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</si>
  <si>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</si>
  <si>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</si>
  <si>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</si>
  <si>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</si>
  <si>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</si>
  <si>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</si>
  <si>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</si>
  <si>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</si>
  <si>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</si>
  <si>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</si>
  <si>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</si>
  <si>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</si>
  <si>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</si>
  <si>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</si>
  <si>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</si>
  <si>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</si>
  <si>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</si>
  <si>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</si>
  <si>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</si>
  <si>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</si>
  <si>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</si>
  <si>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</si>
  <si>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</si>
  <si>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</si>
  <si>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</si>
  <si>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</si>
  <si>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</si>
  <si>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</si>
  <si>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</si>
  <si>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</si>
  <si>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</si>
  <si>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</si>
  <si>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</si>
  <si>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</si>
  <si>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</si>
  <si>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</si>
  <si>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</si>
  <si>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</si>
  <si>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</si>
  <si>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</si>
  <si>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</si>
  <si>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</si>
  <si>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</si>
  <si>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</si>
  <si>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</si>
  <si>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</si>
  <si>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</si>
  <si>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</si>
  <si>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</si>
  <si>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</si>
  <si>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</si>
  <si>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</si>
  <si>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</si>
  <si>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</si>
  <si>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</si>
  <si>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</si>
  <si>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</si>
  <si>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</si>
  <si>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</si>
  <si>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</si>
  <si>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</si>
  <si>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</si>
  <si>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</si>
  <si>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</si>
  <si>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</si>
  <si>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</si>
  <si>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</si>
  <si>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</si>
  <si>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</si>
  <si>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</si>
  <si>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</si>
  <si>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</si>
  <si>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</si>
  <si>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</si>
  <si>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</si>
  <si>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</si>
  <si>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</si>
  <si>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</si>
  <si>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</si>
  <si>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</si>
  <si>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</si>
  <si>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</si>
  <si>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</si>
  <si>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</si>
  <si>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</si>
  <si>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</si>
  <si>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</si>
  <si>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</si>
  <si>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</si>
  <si>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</si>
  <si>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</si>
  <si>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</si>
  <si>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</si>
  <si>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須賀川市</t>
  </si>
  <si>
    <t>法非適用</t>
  </si>
  <si>
    <t>下水道事業</t>
  </si>
  <si>
    <t>公共下水道</t>
  </si>
  <si>
    <t>Bd2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</si>
  <si>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</si>
  <si>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</si>
  <si>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</si>
  <si>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</si>
  <si>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</si>
  <si>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</si>
  <si>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</si>
  <si>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昭和51年に事業を着手、平成4年より供用開始され、一番古い管渠でも供用開始から25年未満と比較的新しく更新時期に至っていないため、修繕・更新は行っていない。</t>
    <rPh sb="1" eb="3">
      <t>ショウワ</t>
    </rPh>
    <rPh sb="5" eb="6">
      <t>ネン</t>
    </rPh>
    <rPh sb="7" eb="9">
      <t>ジギョウ</t>
    </rPh>
    <rPh sb="10" eb="12">
      <t>チャクシュ</t>
    </rPh>
    <rPh sb="13" eb="15">
      <t>ヘイセイ</t>
    </rPh>
    <rPh sb="16" eb="17">
      <t>ネン</t>
    </rPh>
    <rPh sb="19" eb="21">
      <t>キョウヨウ</t>
    </rPh>
    <rPh sb="21" eb="23">
      <t>カイシ</t>
    </rPh>
    <rPh sb="26" eb="28">
      <t>イチバン</t>
    </rPh>
    <rPh sb="28" eb="29">
      <t>フル</t>
    </rPh>
    <rPh sb="30" eb="32">
      <t>カンキョ</t>
    </rPh>
    <rPh sb="34" eb="36">
      <t>キョウヨウ</t>
    </rPh>
    <rPh sb="36" eb="38">
      <t>カイシ</t>
    </rPh>
    <rPh sb="42" eb="43">
      <t>ネン</t>
    </rPh>
    <rPh sb="43" eb="45">
      <t>ミマン</t>
    </rPh>
    <rPh sb="46" eb="48">
      <t>ヒカク</t>
    </rPh>
    <rPh sb="48" eb="49">
      <t>テキ</t>
    </rPh>
    <rPh sb="49" eb="50">
      <t>アタラ</t>
    </rPh>
    <rPh sb="52" eb="54">
      <t>コウシン</t>
    </rPh>
    <rPh sb="54" eb="56">
      <t>ジキ</t>
    </rPh>
    <rPh sb="57" eb="58">
      <t>イタ</t>
    </rPh>
    <rPh sb="66" eb="68">
      <t>シュウゼン</t>
    </rPh>
    <rPh sb="69" eb="71">
      <t>コウシン</t>
    </rPh>
    <rPh sb="72" eb="73">
      <t>オコナ</t>
    </rPh>
    <phoneticPr fontId="4"/>
  </si>
  <si>
    <t>非設置</t>
    <rPh sb="0" eb="1">
      <t>ヒ</t>
    </rPh>
    <rPh sb="1" eb="3">
      <t>セッチ</t>
    </rPh>
    <phoneticPr fontId="4"/>
  </si>
  <si>
    <t>　水洗化率の低さと使用料の低さが使用料収入の低迷につながり、各数値を押し下げている原因となっている。
　公共下水道への接続率向上や使用料の適正化によって、経営健全化を図る必要がある。</t>
    <rPh sb="1" eb="4">
      <t>スイセンカ</t>
    </rPh>
    <rPh sb="4" eb="5">
      <t>リツ</t>
    </rPh>
    <rPh sb="6" eb="7">
      <t>ヒク</t>
    </rPh>
    <rPh sb="9" eb="12">
      <t>シヨウリョウ</t>
    </rPh>
    <rPh sb="13" eb="14">
      <t>ヒク</t>
    </rPh>
    <rPh sb="16" eb="19">
      <t>シヨウリョウ</t>
    </rPh>
    <rPh sb="19" eb="21">
      <t>シュウニュウ</t>
    </rPh>
    <rPh sb="22" eb="24">
      <t>テイメイ</t>
    </rPh>
    <rPh sb="30" eb="31">
      <t>カク</t>
    </rPh>
    <rPh sb="31" eb="33">
      <t>スウチ</t>
    </rPh>
    <rPh sb="34" eb="35">
      <t>オ</t>
    </rPh>
    <rPh sb="36" eb="37">
      <t>サ</t>
    </rPh>
    <rPh sb="41" eb="43">
      <t>ゲンイン</t>
    </rPh>
    <rPh sb="52" eb="54">
      <t>コウキョウ</t>
    </rPh>
    <rPh sb="54" eb="57">
      <t>ゲスイドウ</t>
    </rPh>
    <rPh sb="59" eb="61">
      <t>セツゾク</t>
    </rPh>
    <rPh sb="61" eb="62">
      <t>リツ</t>
    </rPh>
    <rPh sb="62" eb="64">
      <t>コウジョウ</t>
    </rPh>
    <rPh sb="65" eb="68">
      <t>シヨウリョウ</t>
    </rPh>
    <rPh sb="69" eb="72">
      <t>テキセイカ</t>
    </rPh>
    <rPh sb="77" eb="79">
      <t>ケイエイ</t>
    </rPh>
    <rPh sb="79" eb="82">
      <t>ケンゼンカ</t>
    </rPh>
    <rPh sb="83" eb="84">
      <t>ハカ</t>
    </rPh>
    <rPh sb="85" eb="87">
      <t>ヒツヨウ</t>
    </rPh>
    <phoneticPr fontId="4"/>
  </si>
  <si>
    <t>①収益的収支比率：他会計繰入金等の増加により収益的収支比率は上昇したが、依然低い値である。今後経営改善に向けた取組が必要である。
④企業債残高対事業規模比率：本市の公共下水道事業は現在整備中であり、毎年度企業債を起こしてその財源としている。経年比較では減少傾向にある。
⑤経費回収率：企業債償還が減少したため、経費回収率は上昇したが、類似団体と比較すると依然低い値である。使用料適正化への継続的な取組が必要である。
⑥汚水処理原価：企業債償還が減少したため、汚水処理原価は類似団体と同程度まで減少した。
⑧水洗化率：類似団体と比較しても低い値である。経営の安定化のため、そして水質保全の観点からも、接続率向上の取組が必要である。</t>
    <rPh sb="1" eb="4">
      <t>シュウエキテキ</t>
    </rPh>
    <rPh sb="4" eb="6">
      <t>シュウシ</t>
    </rPh>
    <rPh sb="6" eb="8">
      <t>ヒリツ</t>
    </rPh>
    <rPh sb="9" eb="10">
      <t>タ</t>
    </rPh>
    <rPh sb="10" eb="12">
      <t>カイケイ</t>
    </rPh>
    <rPh sb="12" eb="14">
      <t>クリイレ</t>
    </rPh>
    <rPh sb="14" eb="15">
      <t>キン</t>
    </rPh>
    <rPh sb="15" eb="16">
      <t>トウ</t>
    </rPh>
    <rPh sb="45" eb="47">
      <t>コンゴ</t>
    </rPh>
    <rPh sb="47" eb="49">
      <t>ケイエイ</t>
    </rPh>
    <rPh sb="49" eb="51">
      <t>カイゼン</t>
    </rPh>
    <rPh sb="52" eb="53">
      <t>ム</t>
    </rPh>
    <rPh sb="55" eb="57">
      <t>トリクミ</t>
    </rPh>
    <rPh sb="58" eb="60">
      <t>ヒツヨウ</t>
    </rPh>
    <rPh sb="66" eb="68">
      <t>キギョウ</t>
    </rPh>
    <rPh sb="68" eb="69">
      <t>サイ</t>
    </rPh>
    <rPh sb="69" eb="71">
      <t>ザンダカ</t>
    </rPh>
    <rPh sb="71" eb="72">
      <t>タイ</t>
    </rPh>
    <rPh sb="72" eb="74">
      <t>ジギョウ</t>
    </rPh>
    <rPh sb="74" eb="76">
      <t>キボ</t>
    </rPh>
    <rPh sb="76" eb="78">
      <t>ヒリツ</t>
    </rPh>
    <rPh sb="79" eb="80">
      <t>ホン</t>
    </rPh>
    <rPh sb="80" eb="81">
      <t>シ</t>
    </rPh>
    <rPh sb="82" eb="84">
      <t>コウキョウ</t>
    </rPh>
    <rPh sb="84" eb="87">
      <t>ゲスイドウ</t>
    </rPh>
    <rPh sb="87" eb="89">
      <t>ジギョウ</t>
    </rPh>
    <rPh sb="90" eb="92">
      <t>ゲンザイ</t>
    </rPh>
    <rPh sb="92" eb="95">
      <t>セイビチュウ</t>
    </rPh>
    <rPh sb="99" eb="102">
      <t>マイネンド</t>
    </rPh>
    <rPh sb="102" eb="104">
      <t>キギョウ</t>
    </rPh>
    <rPh sb="104" eb="105">
      <t>サイ</t>
    </rPh>
    <rPh sb="106" eb="107">
      <t>オ</t>
    </rPh>
    <rPh sb="112" eb="114">
      <t>ザイゲン</t>
    </rPh>
    <rPh sb="120" eb="122">
      <t>ケイネン</t>
    </rPh>
    <rPh sb="122" eb="124">
      <t>ヒカク</t>
    </rPh>
    <rPh sb="126" eb="128">
      <t>ゲンショウ</t>
    </rPh>
    <rPh sb="128" eb="130">
      <t>ケイコウ</t>
    </rPh>
    <rPh sb="136" eb="138">
      <t>ケイヒ</t>
    </rPh>
    <rPh sb="138" eb="140">
      <t>カイシュウ</t>
    </rPh>
    <rPh sb="140" eb="141">
      <t>リツ</t>
    </rPh>
    <rPh sb="142" eb="144">
      <t>キギョウ</t>
    </rPh>
    <rPh sb="144" eb="145">
      <t>サイ</t>
    </rPh>
    <rPh sb="145" eb="147">
      <t>ショウカン</t>
    </rPh>
    <rPh sb="148" eb="150">
      <t>ゲンショウ</t>
    </rPh>
    <rPh sb="155" eb="157">
      <t>ケイヒ</t>
    </rPh>
    <rPh sb="157" eb="159">
      <t>カイシュウ</t>
    </rPh>
    <rPh sb="159" eb="160">
      <t>リツ</t>
    </rPh>
    <rPh sb="161" eb="163">
      <t>ジョウショウ</t>
    </rPh>
    <rPh sb="167" eb="169">
      <t>ルイジ</t>
    </rPh>
    <rPh sb="169" eb="171">
      <t>ダンタイ</t>
    </rPh>
    <rPh sb="172" eb="174">
      <t>ヒカク</t>
    </rPh>
    <rPh sb="177" eb="179">
      <t>イゼン</t>
    </rPh>
    <rPh sb="179" eb="180">
      <t>ヒク</t>
    </rPh>
    <rPh sb="181" eb="182">
      <t>アタイ</t>
    </rPh>
    <rPh sb="186" eb="189">
      <t>シヨウリョウ</t>
    </rPh>
    <rPh sb="189" eb="192">
      <t>テキセイカ</t>
    </rPh>
    <rPh sb="194" eb="197">
      <t>ケイゾクテキ</t>
    </rPh>
    <rPh sb="198" eb="200">
      <t>トリクミ</t>
    </rPh>
    <rPh sb="201" eb="203">
      <t>ヒツヨウ</t>
    </rPh>
    <rPh sb="209" eb="211">
      <t>オスイ</t>
    </rPh>
    <rPh sb="211" eb="213">
      <t>ショリ</t>
    </rPh>
    <rPh sb="213" eb="215">
      <t>ゲンカ</t>
    </rPh>
    <rPh sb="216" eb="218">
      <t>キギョウ</t>
    </rPh>
    <rPh sb="218" eb="219">
      <t>サイ</t>
    </rPh>
    <rPh sb="219" eb="221">
      <t>ショウカン</t>
    </rPh>
    <rPh sb="222" eb="224">
      <t>ゲンショウ</t>
    </rPh>
    <rPh sb="229" eb="231">
      <t>オスイ</t>
    </rPh>
    <rPh sb="231" eb="233">
      <t>ショリ</t>
    </rPh>
    <rPh sb="233" eb="235">
      <t>ゲンカ</t>
    </rPh>
    <rPh sb="236" eb="238">
      <t>ルイジ</t>
    </rPh>
    <rPh sb="238" eb="240">
      <t>ダンタイ</t>
    </rPh>
    <rPh sb="241" eb="244">
      <t>ドウテイド</t>
    </rPh>
    <rPh sb="246" eb="248">
      <t>ゲンショウ</t>
    </rPh>
    <rPh sb="253" eb="256">
      <t>スイセンカ</t>
    </rPh>
    <rPh sb="256" eb="257">
      <t>リツ</t>
    </rPh>
    <rPh sb="258" eb="260">
      <t>ルイジ</t>
    </rPh>
    <rPh sb="260" eb="262">
      <t>ダンタイ</t>
    </rPh>
    <rPh sb="263" eb="265">
      <t>ヒカク</t>
    </rPh>
    <rPh sb="268" eb="269">
      <t>ヒク</t>
    </rPh>
    <rPh sb="270" eb="271">
      <t>アタイ</t>
    </rPh>
    <rPh sb="275" eb="277">
      <t>ケイエイ</t>
    </rPh>
    <rPh sb="278" eb="281">
      <t>アンテイカ</t>
    </rPh>
    <rPh sb="288" eb="290">
      <t>スイシツ</t>
    </rPh>
    <rPh sb="290" eb="292">
      <t>ホゼン</t>
    </rPh>
    <rPh sb="293" eb="295">
      <t>カンテン</t>
    </rPh>
    <rPh sb="299" eb="301">
      <t>セツゾク</t>
    </rPh>
    <rPh sb="301" eb="302">
      <t>リツ</t>
    </rPh>
    <rPh sb="302" eb="304">
      <t>コウジョウ</t>
    </rPh>
    <rPh sb="305" eb="307">
      <t>トリクミ</t>
    </rPh>
    <rPh sb="308" eb="31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</si>
</sst>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12608"/>
        <c:axId val="21931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0.06</c:v>
                </c:pt>
                <c:pt idx="2">
                  <c:v>0.04</c:v>
                </c:pt>
                <c:pt idx="3">
                  <c:v>0.38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12608"/>
        <c:axId val="219312512"/>
      </c:lineChart>
      <c:dateAx>
        <c:axId val="21821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312512"/>
        <c:crosses val="autoZero"/>
        <c:auto val="1"/>
        <c:lblOffset val="100"/>
        <c:baseTimeUnit val="years"/>
      </c:dateAx>
      <c:valAx>
        <c:axId val="21931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1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77664"/>
        <c:axId val="21981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65.31</c:v>
                </c:pt>
                <c:pt idx="1">
                  <c:v>62.09</c:v>
                </c:pt>
                <c:pt idx="2">
                  <c:v>62.23</c:v>
                </c:pt>
                <c:pt idx="3">
                  <c:v>60</c:v>
                </c:pt>
                <c:pt idx="4">
                  <c:v>61.03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77664"/>
        <c:axId val="219812608"/>
      </c:lineChart>
      <c:dateAx>
        <c:axId val="219777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812608"/>
        <c:crosses val="autoZero"/>
        <c:auto val="1"/>
        <c:lblOffset val="100"/>
        <c:baseTimeUnit val="years"/>
      </c:dateAx>
      <c:valAx>
        <c:axId val="21981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777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79.06</c:v>
                </c:pt>
                <c:pt idx="1">
                  <c:v>79.03</c:v>
                </c:pt>
                <c:pt idx="2">
                  <c:v>79.03</c:v>
                </c:pt>
                <c:pt idx="3">
                  <c:v>79.099999999999994</c:v>
                </c:pt>
                <c:pt idx="4">
                  <c:v>79.44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834624"/>
        <c:axId val="21994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87.07</c:v>
                </c:pt>
                <c:pt idx="1">
                  <c:v>86.88</c:v>
                </c:pt>
                <c:pt idx="2">
                  <c:v>86.56</c:v>
                </c:pt>
                <c:pt idx="3">
                  <c:v>86.78</c:v>
                </c:pt>
                <c:pt idx="4">
                  <c:v>86.83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34624"/>
        <c:axId val="219943296"/>
      </c:lineChart>
      <c:dateAx>
        <c:axId val="21983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943296"/>
        <c:crosses val="autoZero"/>
        <c:auto val="1"/>
        <c:lblOffset val="100"/>
        <c:baseTimeUnit val="years"/>
      </c:dateAx>
      <c:valAx>
        <c:axId val="21994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83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60.16</c:v>
                </c:pt>
                <c:pt idx="1">
                  <c:v>50</c:v>
                </c:pt>
                <c:pt idx="2">
                  <c:v>61.9</c:v>
                </c:pt>
                <c:pt idx="3">
                  <c:v>60.43</c:v>
                </c:pt>
                <c:pt idx="4">
                  <c:v>80.209999999999994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24640"/>
        <c:axId val="219426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24640"/>
        <c:axId val="219426816"/>
      </c:lineChart>
      <c:dateAx>
        <c:axId val="21942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426816"/>
        <c:crosses val="autoZero"/>
        <c:auto val="1"/>
        <c:lblOffset val="100"/>
        <c:baseTimeUnit val="years"/>
      </c:dateAx>
      <c:valAx>
        <c:axId val="219426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42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46272"/>
        <c:axId val="21945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46272"/>
        <c:axId val="219451776"/>
      </c:lineChart>
      <c:dateAx>
        <c:axId val="219446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451776"/>
        <c:crosses val="autoZero"/>
        <c:auto val="1"/>
        <c:lblOffset val="100"/>
        <c:baseTimeUnit val="years"/>
      </c:dateAx>
      <c:valAx>
        <c:axId val="21945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446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69696"/>
        <c:axId val="21947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69696"/>
        <c:axId val="219475968"/>
      </c:lineChart>
      <c:dateAx>
        <c:axId val="21946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475968"/>
        <c:crosses val="autoZero"/>
        <c:auto val="1"/>
        <c:lblOffset val="100"/>
        <c:baseTimeUnit val="years"/>
      </c:dateAx>
      <c:valAx>
        <c:axId val="21947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46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85696"/>
        <c:axId val="21948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85696"/>
        <c:axId val="219487616"/>
      </c:lineChart>
      <c:dateAx>
        <c:axId val="21948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487616"/>
        <c:crosses val="autoZero"/>
        <c:auto val="1"/>
        <c:lblOffset val="100"/>
        <c:baseTimeUnit val="years"/>
      </c:dateAx>
      <c:valAx>
        <c:axId val="21948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485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26272"/>
        <c:axId val="21952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26272"/>
        <c:axId val="219528192"/>
      </c:lineChart>
      <c:dateAx>
        <c:axId val="219526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528192"/>
        <c:crosses val="autoZero"/>
        <c:auto val="1"/>
        <c:lblOffset val="100"/>
        <c:baseTimeUnit val="years"/>
      </c:dateAx>
      <c:valAx>
        <c:axId val="21952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526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1629.67</c:v>
                </c:pt>
                <c:pt idx="1">
                  <c:v>1559.64</c:v>
                </c:pt>
                <c:pt idx="2">
                  <c:v>1444.62</c:v>
                </c:pt>
                <c:pt idx="3">
                  <c:v>1290.93</c:v>
                </c:pt>
                <c:pt idx="4">
                  <c:v>842.65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62752"/>
        <c:axId val="21956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1189.0999999999999</c:v>
                </c:pt>
                <c:pt idx="1">
                  <c:v>1115.1099999999999</c:v>
                </c:pt>
                <c:pt idx="2">
                  <c:v>1010.51</c:v>
                </c:pt>
                <c:pt idx="3">
                  <c:v>1031.56</c:v>
                </c:pt>
                <c:pt idx="4">
                  <c:v>1053.93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62752"/>
        <c:axId val="219564672"/>
      </c:lineChart>
      <c:dateAx>
        <c:axId val="21956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564672"/>
        <c:crosses val="autoZero"/>
        <c:auto val="1"/>
        <c:lblOffset val="100"/>
        <c:baseTimeUnit val="years"/>
      </c:dateAx>
      <c:valAx>
        <c:axId val="21956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56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54.15</c:v>
                </c:pt>
                <c:pt idx="1">
                  <c:v>55.27</c:v>
                </c:pt>
                <c:pt idx="2">
                  <c:v>56.52</c:v>
                </c:pt>
                <c:pt idx="3">
                  <c:v>54.97</c:v>
                </c:pt>
                <c:pt idx="4">
                  <c:v>79.040000000000006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23808"/>
        <c:axId val="219625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78.78</c:v>
                </c:pt>
                <c:pt idx="1">
                  <c:v>79.540000000000006</c:v>
                </c:pt>
                <c:pt idx="2">
                  <c:v>83</c:v>
                </c:pt>
                <c:pt idx="3">
                  <c:v>84.32</c:v>
                </c:pt>
                <c:pt idx="4">
                  <c:v>85.23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23808"/>
        <c:axId val="219625728"/>
      </c:lineChart>
      <c:dateAx>
        <c:axId val="21962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625728"/>
        <c:crosses val="autoZero"/>
        <c:auto val="1"/>
        <c:lblOffset val="100"/>
        <c:baseTimeUnit val="years"/>
      </c:dateAx>
      <c:valAx>
        <c:axId val="219625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62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264.57</c:v>
                </c:pt>
                <c:pt idx="1">
                  <c:v>258.12</c:v>
                </c:pt>
                <c:pt idx="2">
                  <c:v>256.38</c:v>
                </c:pt>
                <c:pt idx="3">
                  <c:v>266.24</c:v>
                </c:pt>
                <c:pt idx="4">
                  <c:v>184.18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38784"/>
        <c:axId val="21969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199.32</c:v>
                </c:pt>
                <c:pt idx="1">
                  <c:v>199.36</c:v>
                </c:pt>
                <c:pt idx="2">
                  <c:v>193.74</c:v>
                </c:pt>
                <c:pt idx="3">
                  <c:v>188.12</c:v>
                </c:pt>
                <c:pt idx="4">
                  <c:v>185.7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38784"/>
        <c:axId val="219698304"/>
      </c:lineChart>
      <c:dateAx>
        <c:axId val="21963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698304"/>
        <c:crosses val="autoZero"/>
        <c:auto val="1"/>
        <c:lblOffset val="100"/>
        <c:baseTimeUnit val="years"/>
      </c:dateAx>
      <c:valAx>
        <c:axId val="21969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638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R1" zoomScale="70" zoomScaleNormal="70" workbookViewId="0">
      <selection activeCell="CC12" sqref="CC12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福島県　須賀川市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Bd2</v>
      </c>
      <c r="X8" s="48"/>
      <c r="Y8" s="48"/>
      <c r="Z8" s="48"/>
      <c r="AA8" s="48"/>
      <c r="AB8" s="48"/>
      <c r="AC8" s="48"/>
      <c r="AD8" s="49" t="s">
        <v>123</v>
      </c>
      <c r="AE8" s="49"/>
      <c r="AF8" s="49"/>
      <c r="AG8" s="49"/>
      <c r="AH8" s="49"/>
      <c r="AI8" s="49"/>
      <c r="AJ8" s="49"/>
      <c r="AK8" s="4"/>
      <c r="AL8" s="50">
        <f>データ!S6</f>
        <v>77638</v>
      </c>
      <c r="AM8" s="50"/>
      <c r="AN8" s="50"/>
      <c r="AO8" s="50"/>
      <c r="AP8" s="50"/>
      <c r="AQ8" s="50"/>
      <c r="AR8" s="50"/>
      <c r="AS8" s="50"/>
      <c r="AT8" s="45">
        <f>データ!T6</f>
        <v>279.43</v>
      </c>
      <c r="AU8" s="45"/>
      <c r="AV8" s="45"/>
      <c r="AW8" s="45"/>
      <c r="AX8" s="45"/>
      <c r="AY8" s="45"/>
      <c r="AZ8" s="45"/>
      <c r="BA8" s="45"/>
      <c r="BB8" s="45">
        <f>データ!U6</f>
        <v>277.83999999999997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45.39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2646</v>
      </c>
      <c r="AE10" s="50"/>
      <c r="AF10" s="50"/>
      <c r="AG10" s="50"/>
      <c r="AH10" s="50"/>
      <c r="AI10" s="50"/>
      <c r="AJ10" s="50"/>
      <c r="AK10" s="2"/>
      <c r="AL10" s="50">
        <f>データ!V6</f>
        <v>35046</v>
      </c>
      <c r="AM10" s="50"/>
      <c r="AN10" s="50"/>
      <c r="AO10" s="50"/>
      <c r="AP10" s="50"/>
      <c r="AQ10" s="50"/>
      <c r="AR10" s="50"/>
      <c r="AS10" s="50"/>
      <c r="AT10" s="45">
        <f>データ!W6</f>
        <v>9.1300000000000008</v>
      </c>
      <c r="AU10" s="45"/>
      <c r="AV10" s="45"/>
      <c r="AW10" s="45"/>
      <c r="AX10" s="45"/>
      <c r="AY10" s="45"/>
      <c r="AZ10" s="45"/>
      <c r="BA10" s="45"/>
      <c r="BB10" s="45">
        <f>データ!X6</f>
        <v>3838.55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125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122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56</v>
      </c>
      <c r="N86" s="26" t="s">
        <v>56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72079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45.39</v>
      </c>
      <c r="Q6" s="34">
        <f t="shared" si="3"/>
        <v>100</v>
      </c>
      <c r="R6" s="34">
        <f t="shared" si="3"/>
        <v>2646</v>
      </c>
      <c r="S6" s="34">
        <f t="shared" si="3"/>
        <v>77638</v>
      </c>
      <c r="T6" s="34">
        <f t="shared" si="3"/>
        <v>279.43</v>
      </c>
      <c r="U6" s="34">
        <f t="shared" si="3"/>
        <v>277.83999999999997</v>
      </c>
      <c r="V6" s="34">
        <f t="shared" si="3"/>
        <v>35046</v>
      </c>
      <c r="W6" s="34">
        <f t="shared" si="3"/>
        <v>9.1300000000000008</v>
      </c>
      <c r="X6" s="34">
        <f t="shared" si="3"/>
        <v>3838.55</v>
      </c>
      <c r="Y6" s="35">
        <f>IF(Y7="",NA(),Y7)</f>
        <v>60.16</v>
      </c>
      <c r="Z6" s="35">
        <f t="shared" ref="Z6:AH6" si="4">IF(Z7="",NA(),Z7)</f>
        <v>50</v>
      </c>
      <c r="AA6" s="35">
        <f t="shared" si="4"/>
        <v>61.9</v>
      </c>
      <c r="AB6" s="35">
        <f t="shared" si="4"/>
        <v>60.43</v>
      </c>
      <c r="AC6" s="35">
        <f t="shared" si="4"/>
        <v>80.209999999999994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1629.67</v>
      </c>
      <c r="BG6" s="35">
        <f t="shared" ref="BG6:BO6" si="7">IF(BG7="",NA(),BG7)</f>
        <v>1559.64</v>
      </c>
      <c r="BH6" s="35">
        <f t="shared" si="7"/>
        <v>1444.62</v>
      </c>
      <c r="BI6" s="35">
        <f t="shared" si="7"/>
        <v>1290.93</v>
      </c>
      <c r="BJ6" s="35">
        <f t="shared" si="7"/>
        <v>842.65</v>
      </c>
      <c r="BK6" s="35">
        <f t="shared" si="7"/>
        <v>1189.0999999999999</v>
      </c>
      <c r="BL6" s="35">
        <f t="shared" si="7"/>
        <v>1115.1099999999999</v>
      </c>
      <c r="BM6" s="35">
        <f t="shared" si="7"/>
        <v>1010.51</v>
      </c>
      <c r="BN6" s="35">
        <f t="shared" si="7"/>
        <v>1031.56</v>
      </c>
      <c r="BO6" s="35">
        <f t="shared" si="7"/>
        <v>1053.93</v>
      </c>
      <c r="BP6" s="34" t="str">
        <f>IF(BP7="","",IF(BP7="-","【-】","【"&amp;SUBSTITUTE(TEXT(BP7,"#,##0.00"),"-","△")&amp;"】"))</f>
        <v>【728.30】</v>
      </c>
      <c r="BQ6" s="35">
        <f>IF(BQ7="",NA(),BQ7)</f>
        <v>54.15</v>
      </c>
      <c r="BR6" s="35">
        <f t="shared" ref="BR6:BZ6" si="8">IF(BR7="",NA(),BR7)</f>
        <v>55.27</v>
      </c>
      <c r="BS6" s="35">
        <f t="shared" si="8"/>
        <v>56.52</v>
      </c>
      <c r="BT6" s="35">
        <f t="shared" si="8"/>
        <v>54.97</v>
      </c>
      <c r="BU6" s="35">
        <f t="shared" si="8"/>
        <v>79.040000000000006</v>
      </c>
      <c r="BV6" s="35">
        <f t="shared" si="8"/>
        <v>78.78</v>
      </c>
      <c r="BW6" s="35">
        <f t="shared" si="8"/>
        <v>79.540000000000006</v>
      </c>
      <c r="BX6" s="35">
        <f t="shared" si="8"/>
        <v>83</v>
      </c>
      <c r="BY6" s="35">
        <f t="shared" si="8"/>
        <v>84.32</v>
      </c>
      <c r="BZ6" s="35">
        <f t="shared" si="8"/>
        <v>85.23</v>
      </c>
      <c r="CA6" s="34" t="str">
        <f>IF(CA7="","",IF(CA7="-","【-】","【"&amp;SUBSTITUTE(TEXT(CA7,"#,##0.00"),"-","△")&amp;"】"))</f>
        <v>【100.04】</v>
      </c>
      <c r="CB6" s="35">
        <f>IF(CB7="",NA(),CB7)</f>
        <v>264.57</v>
      </c>
      <c r="CC6" s="35">
        <f t="shared" ref="CC6:CK6" si="9">IF(CC7="",NA(),CC7)</f>
        <v>258.12</v>
      </c>
      <c r="CD6" s="35">
        <f t="shared" si="9"/>
        <v>256.38</v>
      </c>
      <c r="CE6" s="35">
        <f t="shared" si="9"/>
        <v>266.24</v>
      </c>
      <c r="CF6" s="35">
        <f t="shared" si="9"/>
        <v>184.18</v>
      </c>
      <c r="CG6" s="35">
        <f t="shared" si="9"/>
        <v>199.32</v>
      </c>
      <c r="CH6" s="35">
        <f t="shared" si="9"/>
        <v>199.36</v>
      </c>
      <c r="CI6" s="35">
        <f t="shared" si="9"/>
        <v>193.74</v>
      </c>
      <c r="CJ6" s="35">
        <f t="shared" si="9"/>
        <v>188.12</v>
      </c>
      <c r="CK6" s="35">
        <f t="shared" si="9"/>
        <v>185.7</v>
      </c>
      <c r="CL6" s="34" t="str">
        <f>IF(CL7="","",IF(CL7="-","【-】","【"&amp;SUBSTITUTE(TEXT(CL7,"#,##0.00"),"-","△")&amp;"】"))</f>
        <v>【137.82】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65.31</v>
      </c>
      <c r="CS6" s="35">
        <f t="shared" si="10"/>
        <v>62.09</v>
      </c>
      <c r="CT6" s="35">
        <f t="shared" si="10"/>
        <v>62.23</v>
      </c>
      <c r="CU6" s="35">
        <f t="shared" si="10"/>
        <v>60</v>
      </c>
      <c r="CV6" s="35">
        <f t="shared" si="10"/>
        <v>61.03</v>
      </c>
      <c r="CW6" s="34" t="str">
        <f>IF(CW7="","",IF(CW7="-","【-】","【"&amp;SUBSTITUTE(TEXT(CW7,"#,##0.00"),"-","△")&amp;"】"))</f>
        <v>【60.09】</v>
      </c>
      <c r="CX6" s="35">
        <f>IF(CX7="",NA(),CX7)</f>
        <v>79.06</v>
      </c>
      <c r="CY6" s="35">
        <f t="shared" ref="CY6:DG6" si="11">IF(CY7="",NA(),CY7)</f>
        <v>79.03</v>
      </c>
      <c r="CZ6" s="35">
        <f t="shared" si="11"/>
        <v>79.03</v>
      </c>
      <c r="DA6" s="35">
        <f t="shared" si="11"/>
        <v>79.099999999999994</v>
      </c>
      <c r="DB6" s="35">
        <f t="shared" si="11"/>
        <v>79.44</v>
      </c>
      <c r="DC6" s="35">
        <f t="shared" si="11"/>
        <v>87.07</v>
      </c>
      <c r="DD6" s="35">
        <f t="shared" si="11"/>
        <v>86.88</v>
      </c>
      <c r="DE6" s="35">
        <f t="shared" si="11"/>
        <v>86.56</v>
      </c>
      <c r="DF6" s="35">
        <f t="shared" si="11"/>
        <v>86.78</v>
      </c>
      <c r="DG6" s="35">
        <f t="shared" si="11"/>
        <v>86.83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0.06</v>
      </c>
      <c r="EL6" s="35">
        <f t="shared" si="14"/>
        <v>0.04</v>
      </c>
      <c r="EM6" s="35">
        <f t="shared" si="14"/>
        <v>0.38</v>
      </c>
      <c r="EN6" s="35">
        <f t="shared" si="14"/>
        <v>0.01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72079</v>
      </c>
      <c r="D7" s="37">
        <v>47</v>
      </c>
      <c r="E7" s="37">
        <v>17</v>
      </c>
      <c r="F7" s="37">
        <v>1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45.39</v>
      </c>
      <c r="Q7" s="38">
        <v>100</v>
      </c>
      <c r="R7" s="38">
        <v>2646</v>
      </c>
      <c r="S7" s="38">
        <v>77638</v>
      </c>
      <c r="T7" s="38">
        <v>279.43</v>
      </c>
      <c r="U7" s="38">
        <v>277.83999999999997</v>
      </c>
      <c r="V7" s="38">
        <v>35046</v>
      </c>
      <c r="W7" s="38">
        <v>9.1300000000000008</v>
      </c>
      <c r="X7" s="38">
        <v>3838.55</v>
      </c>
      <c r="Y7" s="38">
        <v>60.16</v>
      </c>
      <c r="Z7" s="38">
        <v>50</v>
      </c>
      <c r="AA7" s="38">
        <v>61.9</v>
      </c>
      <c r="AB7" s="38">
        <v>60.43</v>
      </c>
      <c r="AC7" s="38">
        <v>80.209999999999994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1629.67</v>
      </c>
      <c r="BG7" s="38">
        <v>1559.64</v>
      </c>
      <c r="BH7" s="38">
        <v>1444.62</v>
      </c>
      <c r="BI7" s="38">
        <v>1290.93</v>
      </c>
      <c r="BJ7" s="38">
        <v>842.65</v>
      </c>
      <c r="BK7" s="38">
        <v>1189.0999999999999</v>
      </c>
      <c r="BL7" s="38">
        <v>1115.1099999999999</v>
      </c>
      <c r="BM7" s="38">
        <v>1010.51</v>
      </c>
      <c r="BN7" s="38">
        <v>1031.56</v>
      </c>
      <c r="BO7" s="38">
        <v>1053.93</v>
      </c>
      <c r="BP7" s="38">
        <v>728.3</v>
      </c>
      <c r="BQ7" s="38">
        <v>54.15</v>
      </c>
      <c r="BR7" s="38">
        <v>55.27</v>
      </c>
      <c r="BS7" s="38">
        <v>56.52</v>
      </c>
      <c r="BT7" s="38">
        <v>54.97</v>
      </c>
      <c r="BU7" s="38">
        <v>79.040000000000006</v>
      </c>
      <c r="BV7" s="38">
        <v>78.78</v>
      </c>
      <c r="BW7" s="38">
        <v>79.540000000000006</v>
      </c>
      <c r="BX7" s="38">
        <v>83</v>
      </c>
      <c r="BY7" s="38">
        <v>84.32</v>
      </c>
      <c r="BZ7" s="38">
        <v>85.23</v>
      </c>
      <c r="CA7" s="38">
        <v>100.04</v>
      </c>
      <c r="CB7" s="38">
        <v>264.57</v>
      </c>
      <c r="CC7" s="38">
        <v>258.12</v>
      </c>
      <c r="CD7" s="38">
        <v>256.38</v>
      </c>
      <c r="CE7" s="38">
        <v>266.24</v>
      </c>
      <c r="CF7" s="38">
        <v>184.18</v>
      </c>
      <c r="CG7" s="38">
        <v>199.32</v>
      </c>
      <c r="CH7" s="38">
        <v>199.36</v>
      </c>
      <c r="CI7" s="38">
        <v>193.74</v>
      </c>
      <c r="CJ7" s="38">
        <v>188.12</v>
      </c>
      <c r="CK7" s="38">
        <v>185.7</v>
      </c>
      <c r="CL7" s="38">
        <v>137.82</v>
      </c>
      <c r="CM7" s="38" t="s">
        <v>115</v>
      </c>
      <c r="CN7" s="38" t="s">
        <v>115</v>
      </c>
      <c r="CO7" s="38" t="s">
        <v>115</v>
      </c>
      <c r="CP7" s="38" t="s">
        <v>115</v>
      </c>
      <c r="CQ7" s="38" t="s">
        <v>115</v>
      </c>
      <c r="CR7" s="38">
        <v>65.31</v>
      </c>
      <c r="CS7" s="38">
        <v>62.09</v>
      </c>
      <c r="CT7" s="38">
        <v>62.23</v>
      </c>
      <c r="CU7" s="38">
        <v>60</v>
      </c>
      <c r="CV7" s="38">
        <v>61.03</v>
      </c>
      <c r="CW7" s="38">
        <v>60.09</v>
      </c>
      <c r="CX7" s="38">
        <v>79.06</v>
      </c>
      <c r="CY7" s="38">
        <v>79.03</v>
      </c>
      <c r="CZ7" s="38">
        <v>79.03</v>
      </c>
      <c r="DA7" s="38">
        <v>79.099999999999994</v>
      </c>
      <c r="DB7" s="38">
        <v>79.44</v>
      </c>
      <c r="DC7" s="38">
        <v>87.07</v>
      </c>
      <c r="DD7" s="38">
        <v>86.88</v>
      </c>
      <c r="DE7" s="38">
        <v>86.56</v>
      </c>
      <c r="DF7" s="38">
        <v>86.78</v>
      </c>
      <c r="DG7" s="38">
        <v>86.83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0.06</v>
      </c>
      <c r="EL7" s="38">
        <v>0.04</v>
      </c>
      <c r="EM7" s="38">
        <v>0.38</v>
      </c>
      <c r="EN7" s="38">
        <v>0.01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相楽 聖也</cp:lastModifiedBy>
  <cp:lastPrinted>2018-02-06T04:36:23Z</cp:lastPrinted>
  <dcterms:modified xsi:type="dcterms:W3CDTF">2018-02-06T04:44:27Z</dcterms:modified>
</cp:coreProperties>
</file>