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W10" i="4"/>
  <c r="B10" i="4"/>
  <c r="AL8" i="4"/>
  <c r="I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<sst xmlns="http://schemas.openxmlformats.org/spreadsheetml/2006/main" count="251" uniqueCount="125">
  <si>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</si>
  <si>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</si>
  <si>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</si>
  <si>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</si>
  <si>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</si>
  <si>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</si>
  <si>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</si>
  <si>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</si>
  <si>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</si>
  <si>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</si>
  <si>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</si>
  <si>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</si>
  <si>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</si>
  <si>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</si>
  <si>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</si>
  <si>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</si>
  <si>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</si>
  <si>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</si>
  <si>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</si>
  <si>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</si>
  <si>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</si>
  <si>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</si>
  <si>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</si>
  <si>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</si>
  <si>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</si>
  <si>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</si>
  <si>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</si>
  <si>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</si>
  <si>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</si>
  <si>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</si>
  <si>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</si>
  <si>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</si>
  <si>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</si>
  <si>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</si>
  <si>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</si>
  <si>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</si>
  <si>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</si>
  <si>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</si>
  <si>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</si>
  <si>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</si>
  <si>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</si>
  <si>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</si>
  <si>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</si>
  <si>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</si>
  <si>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</si>
  <si>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</si>
  <si>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</si>
  <si>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</si>
  <si>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</si>
  <si>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</si>
  <si>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</si>
  <si>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</si>
  <si>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</si>
  <si>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</si>
  <si>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</si>
  <si>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</si>
  <si>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</si>
  <si>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</si>
  <si>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</si>
  <si>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</si>
  <si>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</si>
  <si>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</si>
  <si>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</si>
  <si>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</si>
  <si>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</si>
  <si>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</si>
  <si>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</si>
  <si>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</si>
  <si>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</si>
  <si>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</si>
  <si>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</si>
  <si>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</si>
  <si>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</si>
  <si>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</si>
  <si>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</si>
  <si>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</si>
  <si>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</si>
  <si>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</si>
  <si>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</si>
  <si>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</si>
  <si>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</si>
  <si>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</si>
  <si>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</si>
  <si>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</si>
  <si>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</si>
  <si>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</si>
  <si>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</si>
  <si>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</si>
  <si>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</si>
  <si>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</si>
  <si>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</si>
  <si>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</si>
  <si>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</si>
  <si>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</si>
  <si>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</si>
  <si>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</si>
  <si>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</si>
  <si>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</si>
  <si>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</si>
  <si>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</si>
  <si>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</si>
  <si>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</si>
  <si>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</si>
  <si>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</si>
  <si>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</si>
  <si>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</si>
  <si>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</si>
  <si>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</si>
  <si>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</si>
  <si>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白河市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</si>
  <si>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</si>
  <si>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</si>
  <si>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</si>
  <si>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</si>
  <si>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</si>
  <si>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</si>
  <si>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</si>
  <si>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</si>
  <si>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</si>
  <si>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</si>
  <si>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</si>
  <si>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①収益的収支比率は100%以上であることが望ましいが96%となっており、年々数値は低下傾向にある。
 持続的に安定して経営していくためには、適正な使用料について検討が必要である。
④企業債残高対事業規模比率は、類似団体と比較し、高い数値で推移している。本事業は、公共下水道や農業集落排水の受益地区域外を対象として市全域を対象としたものであり、当面、比率は高い傾向を示すものと思われる。
⑤⑥⑦経費回収率、汚水処理原価ともに類似団体と比較して好ましくない数値となっている。
　施設利用率については、事業の特性上、浄化槽の規模が使用人数（水量）によって求めるものではなく、延床面積で決定されるため、実利用に対し、過大な整備となっており、極めて低い数値となっており、経費回収の考え方を難しくしている。</t>
    <rPh sb="1" eb="4">
      <t>シュウエキテキ</t>
    </rPh>
    <rPh sb="4" eb="6">
      <t>シュウシ</t>
    </rPh>
    <rPh sb="6" eb="8">
      <t>ヒリツ</t>
    </rPh>
    <rPh sb="13" eb="15">
      <t>イジョウ</t>
    </rPh>
    <rPh sb="21" eb="22">
      <t>ノゾ</t>
    </rPh>
    <rPh sb="36" eb="38">
      <t>ネンネン</t>
    </rPh>
    <rPh sb="38" eb="40">
      <t>スウチ</t>
    </rPh>
    <rPh sb="41" eb="43">
      <t>テイカ</t>
    </rPh>
    <rPh sb="43" eb="45">
      <t>ケイコウ</t>
    </rPh>
    <rPh sb="51" eb="54">
      <t>ジゾクテキ</t>
    </rPh>
    <rPh sb="55" eb="57">
      <t>アンテイ</t>
    </rPh>
    <rPh sb="59" eb="61">
      <t>ケイエイ</t>
    </rPh>
    <rPh sb="70" eb="72">
      <t>テキセイ</t>
    </rPh>
    <rPh sb="73" eb="76">
      <t>シヨウリョウ</t>
    </rPh>
    <rPh sb="80" eb="82">
      <t>ケントウ</t>
    </rPh>
    <rPh sb="83" eb="85">
      <t>ヒツヨウ</t>
    </rPh>
    <rPh sb="92" eb="95">
      <t>キギョウサイ</t>
    </rPh>
    <rPh sb="95" eb="97">
      <t>ザンダカ</t>
    </rPh>
    <rPh sb="97" eb="98">
      <t>タイ</t>
    </rPh>
    <rPh sb="98" eb="100">
      <t>ジギョウ</t>
    </rPh>
    <rPh sb="100" eb="102">
      <t>キボ</t>
    </rPh>
    <rPh sb="102" eb="104">
      <t>ヒリツ</t>
    </rPh>
    <rPh sb="106" eb="108">
      <t>ルイジ</t>
    </rPh>
    <rPh sb="108" eb="110">
      <t>ダンタイ</t>
    </rPh>
    <rPh sb="111" eb="113">
      <t>ヒカク</t>
    </rPh>
    <rPh sb="115" eb="116">
      <t>タカ</t>
    </rPh>
    <rPh sb="117" eb="119">
      <t>スウチ</t>
    </rPh>
    <rPh sb="120" eb="122">
      <t>スイイ</t>
    </rPh>
    <rPh sb="127" eb="128">
      <t>ホン</t>
    </rPh>
    <rPh sb="128" eb="130">
      <t>ジギョウ</t>
    </rPh>
    <rPh sb="132" eb="134">
      <t>コウキョウ</t>
    </rPh>
    <rPh sb="134" eb="137">
      <t>ゲスイドウ</t>
    </rPh>
    <rPh sb="138" eb="140">
      <t>ノウギョウ</t>
    </rPh>
    <rPh sb="140" eb="142">
      <t>シュウラク</t>
    </rPh>
    <rPh sb="142" eb="144">
      <t>ハイスイ</t>
    </rPh>
    <rPh sb="145" eb="147">
      <t>ジュエキ</t>
    </rPh>
    <rPh sb="152" eb="154">
      <t>タイショウ</t>
    </rPh>
    <rPh sb="157" eb="158">
      <t>シ</t>
    </rPh>
    <rPh sb="158" eb="160">
      <t>ゼンイキ</t>
    </rPh>
    <rPh sb="161" eb="163">
      <t>タイショウ</t>
    </rPh>
    <rPh sb="172" eb="174">
      <t>トウメン</t>
    </rPh>
    <rPh sb="175" eb="177">
      <t>ヒリツ</t>
    </rPh>
    <rPh sb="178" eb="179">
      <t>タカ</t>
    </rPh>
    <rPh sb="180" eb="182">
      <t>ケイコウ</t>
    </rPh>
    <rPh sb="183" eb="184">
      <t>シメ</t>
    </rPh>
    <rPh sb="188" eb="189">
      <t>オモ</t>
    </rPh>
    <rPh sb="198" eb="200">
      <t>ケイヒ</t>
    </rPh>
    <rPh sb="200" eb="203">
      <t>カイシュウリツ</t>
    </rPh>
    <rPh sb="204" eb="206">
      <t>オスイ</t>
    </rPh>
    <rPh sb="206" eb="208">
      <t>ショリ</t>
    </rPh>
    <rPh sb="208" eb="210">
      <t>ゲンカ</t>
    </rPh>
    <rPh sb="213" eb="215">
      <t>ルイジ</t>
    </rPh>
    <rPh sb="215" eb="217">
      <t>ダンタイ</t>
    </rPh>
    <rPh sb="218" eb="220">
      <t>ヒカク</t>
    </rPh>
    <rPh sb="222" eb="223">
      <t>コノ</t>
    </rPh>
    <rPh sb="228" eb="230">
      <t>スウチ</t>
    </rPh>
    <rPh sb="239" eb="241">
      <t>シセツ</t>
    </rPh>
    <rPh sb="241" eb="244">
      <t>リヨウリツ</t>
    </rPh>
    <rPh sb="250" eb="252">
      <t>ジギョウ</t>
    </rPh>
    <rPh sb="253" eb="256">
      <t>トクセイジョウ</t>
    </rPh>
    <rPh sb="257" eb="260">
      <t>ジョウカソウ</t>
    </rPh>
    <rPh sb="261" eb="263">
      <t>キボ</t>
    </rPh>
    <rPh sb="264" eb="266">
      <t>シヨウ</t>
    </rPh>
    <rPh sb="266" eb="268">
      <t>ニンズウ</t>
    </rPh>
    <rPh sb="269" eb="271">
      <t>スイリョウ</t>
    </rPh>
    <rPh sb="276" eb="277">
      <t>モト</t>
    </rPh>
    <rPh sb="286" eb="287">
      <t>ノ</t>
    </rPh>
    <rPh sb="287" eb="290">
      <t>ユカメンセキ</t>
    </rPh>
    <rPh sb="291" eb="293">
      <t>ケッテイ</t>
    </rPh>
    <rPh sb="299" eb="300">
      <t>ジツ</t>
    </rPh>
    <rPh sb="300" eb="302">
      <t>リヨウ</t>
    </rPh>
    <rPh sb="303" eb="304">
      <t>タイ</t>
    </rPh>
    <rPh sb="306" eb="308">
      <t>カダイ</t>
    </rPh>
    <rPh sb="309" eb="311">
      <t>セイビ</t>
    </rPh>
    <rPh sb="318" eb="319">
      <t>キワ</t>
    </rPh>
    <rPh sb="321" eb="322">
      <t>ヒク</t>
    </rPh>
    <rPh sb="323" eb="325">
      <t>スウチ</t>
    </rPh>
    <rPh sb="332" eb="334">
      <t>ケイヒ</t>
    </rPh>
    <rPh sb="334" eb="336">
      <t>カイシュウ</t>
    </rPh>
    <rPh sb="337" eb="338">
      <t>カンガ</t>
    </rPh>
    <rPh sb="339" eb="340">
      <t>カタ</t>
    </rPh>
    <rPh sb="341" eb="342">
      <t>ムズカ</t>
    </rPh>
    <phoneticPr fontId="4"/>
  </si>
  <si>
    <t>　平成16年度から開始した事業のため、現在は耐用年数の経過による浄化槽本体の更新は行っていない状況で、消耗品についてのみ、定期的更新を実施している状況である。</t>
    <rPh sb="1" eb="3">
      <t>ヘイセイ</t>
    </rPh>
    <rPh sb="5" eb="7">
      <t>ネンド</t>
    </rPh>
    <rPh sb="9" eb="11">
      <t>カイシ</t>
    </rPh>
    <rPh sb="13" eb="15">
      <t>ジギョウ</t>
    </rPh>
    <rPh sb="19" eb="21">
      <t>ゲンザイ</t>
    </rPh>
    <rPh sb="22" eb="24">
      <t>タイヨウ</t>
    </rPh>
    <rPh sb="24" eb="26">
      <t>ネンスウ</t>
    </rPh>
    <rPh sb="27" eb="29">
      <t>ケイカ</t>
    </rPh>
    <rPh sb="32" eb="35">
      <t>ジョウカソウ</t>
    </rPh>
    <rPh sb="35" eb="37">
      <t>ホンタイ</t>
    </rPh>
    <rPh sb="38" eb="40">
      <t>コウシン</t>
    </rPh>
    <rPh sb="41" eb="42">
      <t>オコナ</t>
    </rPh>
    <rPh sb="47" eb="49">
      <t>ジョウキョウ</t>
    </rPh>
    <rPh sb="51" eb="54">
      <t>ショウモウヒン</t>
    </rPh>
    <rPh sb="61" eb="64">
      <t>テイキテキ</t>
    </rPh>
    <rPh sb="64" eb="66">
      <t>コウシン</t>
    </rPh>
    <rPh sb="67" eb="69">
      <t>ジッシ</t>
    </rPh>
    <rPh sb="73" eb="75">
      <t>ジョウキョウ</t>
    </rPh>
    <phoneticPr fontId="4"/>
  </si>
  <si>
    <t>　事業の特性上、施設利用率が低いものの、経費回収率の向上には取り組まねばならない。平成28年度に策定した「下水道事業経営戦略」に基づき、中長期的に計画的に取り組んで行く必要がある。</t>
    <rPh sb="1" eb="3">
      <t>ジギョウ</t>
    </rPh>
    <rPh sb="4" eb="7">
      <t>トクセイジョウ</t>
    </rPh>
    <rPh sb="8" eb="10">
      <t>シセツ</t>
    </rPh>
    <rPh sb="10" eb="13">
      <t>リヨウリツ</t>
    </rPh>
    <rPh sb="14" eb="15">
      <t>ヒク</t>
    </rPh>
    <rPh sb="20" eb="22">
      <t>ケイヒ</t>
    </rPh>
    <rPh sb="22" eb="25">
      <t>カイシュウリツ</t>
    </rPh>
    <rPh sb="26" eb="28">
      <t>コウジョウ</t>
    </rPh>
    <rPh sb="30" eb="31">
      <t>ト</t>
    </rPh>
    <rPh sb="32" eb="33">
      <t>ク</t>
    </rPh>
    <rPh sb="41" eb="43">
      <t>ヘイセイ</t>
    </rPh>
    <rPh sb="45" eb="47">
      <t>ネンド</t>
    </rPh>
    <rPh sb="48" eb="50">
      <t>サクテイ</t>
    </rPh>
    <rPh sb="53" eb="56">
      <t>ゲスイドウ</t>
    </rPh>
    <rPh sb="56" eb="58">
      <t>ジギョウ</t>
    </rPh>
    <rPh sb="58" eb="60">
      <t>ケイエイ</t>
    </rPh>
    <rPh sb="60" eb="62">
      <t>センリャク</t>
    </rPh>
    <rPh sb="64" eb="65">
      <t>モト</t>
    </rPh>
    <rPh sb="68" eb="72">
      <t>チュウチョウキテキ</t>
    </rPh>
    <rPh sb="73" eb="76">
      <t>ケイカクテキ</t>
    </rPh>
    <rPh sb="77" eb="78">
      <t>ト</t>
    </rPh>
    <rPh sb="79" eb="80">
      <t>ク</t>
    </rPh>
    <rPh sb="82" eb="83">
      <t>イ</t>
    </rPh>
    <rPh sb="84" eb="86">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</si>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</sst>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345088"/>
        <c:axId val="943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4345088"/>
        <c:axId val="94363648"/>
      </c:lineChart>
      <c:dateAx>
        <c:axId val="94345088"/>
        <c:scaling>
          <c:orientation val="minMax"/>
        </c:scaling>
        <c:delete val="1"/>
        <c:axPos val="b"/>
        <c:numFmt formatCode="ge" sourceLinked="1"/>
        <c:majorTickMark val="none"/>
        <c:minorTickMark val="none"/>
        <c:tickLblPos val="none"/>
        <c:crossAx val="94363648"/>
        <c:crosses val="autoZero"/>
        <c:auto val="1"/>
        <c:lblOffset val="100"/>
        <c:baseTimeUnit val="years"/>
      </c:dateAx>
      <c:valAx>
        <c:axId val="943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13.18</c:v>
                </c:pt>
                <c:pt idx="1">
                  <c:v>8.57</c:v>
                </c:pt>
                <c:pt idx="2">
                  <c:v>9</c:v>
                </c:pt>
                <c:pt idx="3">
                  <c:v>9.11</c:v>
                </c:pt>
                <c:pt idx="4">
                  <c:v>9.18</c:v>
                </c:pt>
              </c:numCache>
            </c:numRef>
          </c:val>
        </c:ser>
        <c:dLbls>
          <c:showLegendKey val="0"/>
          <c:showVal val="0"/>
          <c:showCatName val="0"/>
          <c:showSerName val="0"/>
          <c:showPercent val="0"/>
          <c:showBubbleSize val="0"/>
        </c:dLbls>
        <c:gapWidth val="150"/>
        <c:axId val="95283840"/>
        <c:axId val="958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95283840"/>
        <c:axId val="95896320"/>
      </c:lineChart>
      <c:dateAx>
        <c:axId val="95283840"/>
        <c:scaling>
          <c:orientation val="minMax"/>
        </c:scaling>
        <c:delete val="1"/>
        <c:axPos val="b"/>
        <c:numFmt formatCode="ge" sourceLinked="1"/>
        <c:majorTickMark val="none"/>
        <c:minorTickMark val="none"/>
        <c:tickLblPos val="none"/>
        <c:crossAx val="95896320"/>
        <c:crosses val="autoZero"/>
        <c:auto val="1"/>
        <c:lblOffset val="100"/>
        <c:baseTimeUnit val="years"/>
      </c:dateAx>
      <c:valAx>
        <c:axId val="958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5914240"/>
        <c:axId val="959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95914240"/>
        <c:axId val="95920512"/>
      </c:lineChart>
      <c:dateAx>
        <c:axId val="95914240"/>
        <c:scaling>
          <c:orientation val="minMax"/>
        </c:scaling>
        <c:delete val="1"/>
        <c:axPos val="b"/>
        <c:numFmt formatCode="ge" sourceLinked="1"/>
        <c:majorTickMark val="none"/>
        <c:minorTickMark val="none"/>
        <c:tickLblPos val="none"/>
        <c:crossAx val="95920512"/>
        <c:crosses val="autoZero"/>
        <c:auto val="1"/>
        <c:lblOffset val="100"/>
        <c:baseTimeUnit val="years"/>
      </c:dateAx>
      <c:valAx>
        <c:axId val="959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1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97.24</c:v>
                </c:pt>
                <c:pt idx="1">
                  <c:v>97.14</c:v>
                </c:pt>
                <c:pt idx="2">
                  <c:v>97.02</c:v>
                </c:pt>
                <c:pt idx="3">
                  <c:v>96.93</c:v>
                </c:pt>
                <c:pt idx="4">
                  <c:v>95.4</c:v>
                </c:pt>
              </c:numCache>
            </c:numRef>
          </c:val>
        </c:ser>
        <c:dLbls>
          <c:showLegendKey val="0"/>
          <c:showVal val="0"/>
          <c:showCatName val="0"/>
          <c:showSerName val="0"/>
          <c:showPercent val="0"/>
          <c:showBubbleSize val="0"/>
        </c:dLbls>
        <c:gapWidth val="150"/>
        <c:axId val="94926336"/>
        <c:axId val="949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26336"/>
        <c:axId val="94928256"/>
      </c:lineChart>
      <c:dateAx>
        <c:axId val="94926336"/>
        <c:scaling>
          <c:orientation val="minMax"/>
        </c:scaling>
        <c:delete val="1"/>
        <c:axPos val="b"/>
        <c:numFmt formatCode="ge" sourceLinked="1"/>
        <c:majorTickMark val="none"/>
        <c:minorTickMark val="none"/>
        <c:tickLblPos val="none"/>
        <c:crossAx val="94928256"/>
        <c:crosses val="autoZero"/>
        <c:auto val="1"/>
        <c:lblOffset val="100"/>
        <c:baseTimeUnit val="years"/>
      </c:dateAx>
      <c:valAx>
        <c:axId val="949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54624"/>
        <c:axId val="949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54624"/>
        <c:axId val="94956544"/>
      </c:lineChart>
      <c:dateAx>
        <c:axId val="94954624"/>
        <c:scaling>
          <c:orientation val="minMax"/>
        </c:scaling>
        <c:delete val="1"/>
        <c:axPos val="b"/>
        <c:numFmt formatCode="ge" sourceLinked="1"/>
        <c:majorTickMark val="none"/>
        <c:minorTickMark val="none"/>
        <c:tickLblPos val="none"/>
        <c:crossAx val="94956544"/>
        <c:crosses val="autoZero"/>
        <c:auto val="1"/>
        <c:lblOffset val="100"/>
        <c:baseTimeUnit val="years"/>
      </c:dateAx>
      <c:valAx>
        <c:axId val="949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03392"/>
        <c:axId val="950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03392"/>
        <c:axId val="95005312"/>
      </c:lineChart>
      <c:dateAx>
        <c:axId val="95003392"/>
        <c:scaling>
          <c:orientation val="minMax"/>
        </c:scaling>
        <c:delete val="1"/>
        <c:axPos val="b"/>
        <c:numFmt formatCode="ge" sourceLinked="1"/>
        <c:majorTickMark val="none"/>
        <c:minorTickMark val="none"/>
        <c:tickLblPos val="none"/>
        <c:crossAx val="95005312"/>
        <c:crosses val="autoZero"/>
        <c:auto val="1"/>
        <c:lblOffset val="100"/>
        <c:baseTimeUnit val="years"/>
      </c:dateAx>
      <c:valAx>
        <c:axId val="950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113984"/>
        <c:axId val="951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113984"/>
        <c:axId val="95115904"/>
      </c:lineChart>
      <c:dateAx>
        <c:axId val="95113984"/>
        <c:scaling>
          <c:orientation val="minMax"/>
        </c:scaling>
        <c:delete val="1"/>
        <c:axPos val="b"/>
        <c:numFmt formatCode="ge" sourceLinked="1"/>
        <c:majorTickMark val="none"/>
        <c:minorTickMark val="none"/>
        <c:tickLblPos val="none"/>
        <c:crossAx val="95115904"/>
        <c:crosses val="autoZero"/>
        <c:auto val="1"/>
        <c:lblOffset val="100"/>
        <c:baseTimeUnit val="years"/>
      </c:dateAx>
      <c:valAx>
        <c:axId val="951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154944"/>
        <c:axId val="951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154944"/>
        <c:axId val="95156864"/>
      </c:lineChart>
      <c:dateAx>
        <c:axId val="95154944"/>
        <c:scaling>
          <c:orientation val="minMax"/>
        </c:scaling>
        <c:delete val="1"/>
        <c:axPos val="b"/>
        <c:numFmt formatCode="ge" sourceLinked="1"/>
        <c:majorTickMark val="none"/>
        <c:minorTickMark val="none"/>
        <c:tickLblPos val="none"/>
        <c:crossAx val="95156864"/>
        <c:crosses val="autoZero"/>
        <c:auto val="1"/>
        <c:lblOffset val="100"/>
        <c:baseTimeUnit val="years"/>
      </c:dateAx>
      <c:valAx>
        <c:axId val="951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483.15</c:v>
                </c:pt>
                <c:pt idx="1">
                  <c:v>453.79</c:v>
                </c:pt>
                <c:pt idx="2">
                  <c:v>404.17</c:v>
                </c:pt>
                <c:pt idx="3">
                  <c:v>430.81</c:v>
                </c:pt>
                <c:pt idx="4">
                  <c:v>428.66</c:v>
                </c:pt>
              </c:numCache>
            </c:numRef>
          </c:val>
        </c:ser>
        <c:dLbls>
          <c:showLegendKey val="0"/>
          <c:showVal val="0"/>
          <c:showCatName val="0"/>
          <c:showSerName val="0"/>
          <c:showPercent val="0"/>
          <c:showBubbleSize val="0"/>
        </c:dLbls>
        <c:gapWidth val="150"/>
        <c:axId val="95191424"/>
        <c:axId val="951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95191424"/>
        <c:axId val="95193344"/>
      </c:lineChart>
      <c:dateAx>
        <c:axId val="95191424"/>
        <c:scaling>
          <c:orientation val="minMax"/>
        </c:scaling>
        <c:delete val="1"/>
        <c:axPos val="b"/>
        <c:numFmt formatCode="ge" sourceLinked="1"/>
        <c:majorTickMark val="none"/>
        <c:minorTickMark val="none"/>
        <c:tickLblPos val="none"/>
        <c:crossAx val="95193344"/>
        <c:crosses val="autoZero"/>
        <c:auto val="1"/>
        <c:lblOffset val="100"/>
        <c:baseTimeUnit val="years"/>
      </c:dateAx>
      <c:valAx>
        <c:axId val="951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42.85</c:v>
                </c:pt>
                <c:pt idx="1">
                  <c:v>40.15</c:v>
                </c:pt>
                <c:pt idx="2">
                  <c:v>42.79</c:v>
                </c:pt>
                <c:pt idx="3">
                  <c:v>41.91</c:v>
                </c:pt>
                <c:pt idx="4">
                  <c:v>44.47</c:v>
                </c:pt>
              </c:numCache>
            </c:numRef>
          </c:val>
        </c:ser>
        <c:dLbls>
          <c:showLegendKey val="0"/>
          <c:showVal val="0"/>
          <c:showCatName val="0"/>
          <c:showSerName val="0"/>
          <c:showPercent val="0"/>
          <c:showBubbleSize val="0"/>
        </c:dLbls>
        <c:gapWidth val="150"/>
        <c:axId val="95227904"/>
        <c:axId val="952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95227904"/>
        <c:axId val="95229824"/>
      </c:lineChart>
      <c:dateAx>
        <c:axId val="95227904"/>
        <c:scaling>
          <c:orientation val="minMax"/>
        </c:scaling>
        <c:delete val="1"/>
        <c:axPos val="b"/>
        <c:numFmt formatCode="ge" sourceLinked="1"/>
        <c:majorTickMark val="none"/>
        <c:minorTickMark val="none"/>
        <c:tickLblPos val="none"/>
        <c:crossAx val="95229824"/>
        <c:crosses val="autoZero"/>
        <c:auto val="1"/>
        <c:lblOffset val="100"/>
        <c:baseTimeUnit val="years"/>
      </c:dateAx>
      <c:valAx>
        <c:axId val="952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280.47000000000003</c:v>
                </c:pt>
                <c:pt idx="1">
                  <c:v>298.23</c:v>
                </c:pt>
                <c:pt idx="2">
                  <c:v>287.20999999999998</c:v>
                </c:pt>
                <c:pt idx="3">
                  <c:v>292.98</c:v>
                </c:pt>
                <c:pt idx="4">
                  <c:v>277.88</c:v>
                </c:pt>
              </c:numCache>
            </c:numRef>
          </c:val>
        </c:ser>
        <c:dLbls>
          <c:showLegendKey val="0"/>
          <c:showVal val="0"/>
          <c:showCatName val="0"/>
          <c:showSerName val="0"/>
          <c:showPercent val="0"/>
          <c:showBubbleSize val="0"/>
        </c:dLbls>
        <c:gapWidth val="150"/>
        <c:axId val="95255552"/>
        <c:axId val="952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95255552"/>
        <c:axId val="95274112"/>
      </c:lineChart>
      <c:dateAx>
        <c:axId val="95255552"/>
        <c:scaling>
          <c:orientation val="minMax"/>
        </c:scaling>
        <c:delete val="1"/>
        <c:axPos val="b"/>
        <c:numFmt formatCode="ge" sourceLinked="1"/>
        <c:majorTickMark val="none"/>
        <c:minorTickMark val="none"/>
        <c:tickLblPos val="none"/>
        <c:crossAx val="95274112"/>
        <c:crosses val="autoZero"/>
        <c:auto val="1"/>
        <c:lblOffset val="100"/>
        <c:baseTimeUnit val="years"/>
      </c:dateAx>
      <c:valAx>
        <c:axId val="952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白河市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124</v>
      </c>
      <c r="AE8" s="73"/>
      <c r="AF8" s="73"/>
      <c r="AG8" s="73"/>
      <c r="AH8" s="73"/>
      <c r="AI8" s="73"/>
      <c r="AJ8" s="73"/>
      <c r="AK8" s="4"/>
      <c r="AL8" s="67">
        <f>データ!S6</f>
        <v>62245</v>
      </c>
      <c r="AM8" s="67"/>
      <c r="AN8" s="67"/>
      <c r="AO8" s="67"/>
      <c r="AP8" s="67"/>
      <c r="AQ8" s="67"/>
      <c r="AR8" s="67"/>
      <c r="AS8" s="67"/>
      <c r="AT8" s="66">
        <f>データ!T6</f>
        <v>305.32</v>
      </c>
      <c r="AU8" s="66"/>
      <c r="AV8" s="66"/>
      <c r="AW8" s="66"/>
      <c r="AX8" s="66"/>
      <c r="AY8" s="66"/>
      <c r="AZ8" s="66"/>
      <c r="BA8" s="66"/>
      <c r="BB8" s="66">
        <f>データ!U6</f>
        <v>203.87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3.85</v>
      </c>
      <c r="Q10" s="66"/>
      <c r="R10" s="66"/>
      <c r="S10" s="66"/>
      <c r="T10" s="66"/>
      <c r="U10" s="66"/>
      <c r="V10" s="66"/>
      <c r="W10" s="66">
        <f>データ!Q6</f>
        <v>100</v>
      </c>
      <c r="X10" s="66"/>
      <c r="Y10" s="66"/>
      <c r="Z10" s="66"/>
      <c r="AA10" s="66"/>
      <c r="AB10" s="66"/>
      <c r="AC10" s="66"/>
      <c r="AD10" s="67">
        <f>データ!R6</f>
        <v>2786</v>
      </c>
      <c r="AE10" s="67"/>
      <c r="AF10" s="67"/>
      <c r="AG10" s="67"/>
      <c r="AH10" s="67"/>
      <c r="AI10" s="67"/>
      <c r="AJ10" s="67"/>
      <c r="AK10" s="2"/>
      <c r="AL10" s="67">
        <f>データ!V6</f>
        <v>2383</v>
      </c>
      <c r="AM10" s="67"/>
      <c r="AN10" s="67"/>
      <c r="AO10" s="67"/>
      <c r="AP10" s="67"/>
      <c r="AQ10" s="67"/>
      <c r="AR10" s="67"/>
      <c r="AS10" s="67"/>
      <c r="AT10" s="66">
        <f>データ!W6</f>
        <v>273.33</v>
      </c>
      <c r="AU10" s="66"/>
      <c r="AV10" s="66"/>
      <c r="AW10" s="66"/>
      <c r="AX10" s="66"/>
      <c r="AY10" s="66"/>
      <c r="AZ10" s="66"/>
      <c r="BA10" s="66"/>
      <c r="BB10" s="66">
        <f>データ!X6</f>
        <v>8.7200000000000006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72052</v>
      </c>
      <c r="D6" s="33">
        <f t="shared" si="3"/>
        <v>47</v>
      </c>
      <c r="E6" s="33">
        <f t="shared" si="3"/>
        <v>18</v>
      </c>
      <c r="F6" s="33">
        <f t="shared" si="3"/>
        <v>0</v>
      </c>
      <c r="G6" s="33">
        <f t="shared" si="3"/>
        <v>0</v>
      </c>
      <c r="H6" s="33" t="str">
        <f t="shared" si="3"/>
        <v>福島県　白河市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3.85</v>
      </c>
      <c r="Q6" s="34">
        <f t="shared" si="3"/>
        <v>100</v>
      </c>
      <c r="R6" s="34">
        <f t="shared" si="3"/>
        <v>2786</v>
      </c>
      <c r="S6" s="34">
        <f t="shared" si="3"/>
        <v>62245</v>
      </c>
      <c r="T6" s="34">
        <f t="shared" si="3"/>
        <v>305.32</v>
      </c>
      <c r="U6" s="34">
        <f t="shared" si="3"/>
        <v>203.87</v>
      </c>
      <c r="V6" s="34">
        <f t="shared" si="3"/>
        <v>2383</v>
      </c>
      <c r="W6" s="34">
        <f t="shared" si="3"/>
        <v>273.33</v>
      </c>
      <c r="X6" s="34">
        <f t="shared" si="3"/>
        <v>8.7200000000000006</v>
      </c>
      <c r="Y6" s="35">
        <f>IF(Y7="",NA(),Y7)</f>
        <v>97.24</v>
      </c>
      <c r="Z6" s="35">
        <f t="shared" ref="Z6:AH6" si="4">IF(Z7="",NA(),Z7)</f>
        <v>97.14</v>
      </c>
      <c r="AA6" s="35">
        <f t="shared" si="4"/>
        <v>97.02</v>
      </c>
      <c r="AB6" s="35">
        <f t="shared" si="4"/>
        <v>96.93</v>
      </c>
      <c r="AC6" s="35">
        <f t="shared" si="4"/>
        <v>95.4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483.15</v>
      </c>
      <c r="BG6" s="35">
        <f t="shared" ref="BG6:BO6" si="7">IF(BG7="",NA(),BG7)</f>
        <v>453.79</v>
      </c>
      <c r="BH6" s="35">
        <f t="shared" si="7"/>
        <v>404.17</v>
      </c>
      <c r="BI6" s="35">
        <f t="shared" si="7"/>
        <v>430.81</v>
      </c>
      <c r="BJ6" s="35">
        <f t="shared" si="7"/>
        <v>428.66</v>
      </c>
      <c r="BK6" s="35">
        <f t="shared" si="7"/>
        <v>430.64</v>
      </c>
      <c r="BL6" s="35">
        <f t="shared" si="7"/>
        <v>446.63</v>
      </c>
      <c r="BM6" s="35">
        <f t="shared" si="7"/>
        <v>416.91</v>
      </c>
      <c r="BN6" s="35">
        <f t="shared" si="7"/>
        <v>392.19</v>
      </c>
      <c r="BO6" s="35">
        <f t="shared" si="7"/>
        <v>413.5</v>
      </c>
      <c r="BP6" s="34" t="str">
        <f>IF(BP7="","",IF(BP7="-","【-】","【"&amp;SUBSTITUTE(TEXT(BP7,"#,##0.00"),"-","△")&amp;"】"))</f>
        <v>【346.13】</v>
      </c>
      <c r="BQ6" s="35">
        <f>IF(BQ7="",NA(),BQ7)</f>
        <v>42.85</v>
      </c>
      <c r="BR6" s="35">
        <f t="shared" ref="BR6:BZ6" si="8">IF(BR7="",NA(),BR7)</f>
        <v>40.15</v>
      </c>
      <c r="BS6" s="35">
        <f t="shared" si="8"/>
        <v>42.79</v>
      </c>
      <c r="BT6" s="35">
        <f t="shared" si="8"/>
        <v>41.91</v>
      </c>
      <c r="BU6" s="35">
        <f t="shared" si="8"/>
        <v>44.47</v>
      </c>
      <c r="BV6" s="35">
        <f t="shared" si="8"/>
        <v>58.78</v>
      </c>
      <c r="BW6" s="35">
        <f t="shared" si="8"/>
        <v>58.53</v>
      </c>
      <c r="BX6" s="35">
        <f t="shared" si="8"/>
        <v>57.93</v>
      </c>
      <c r="BY6" s="35">
        <f t="shared" si="8"/>
        <v>57.03</v>
      </c>
      <c r="BZ6" s="35">
        <f t="shared" si="8"/>
        <v>55.84</v>
      </c>
      <c r="CA6" s="34" t="str">
        <f>IF(CA7="","",IF(CA7="-","【-】","【"&amp;SUBSTITUTE(TEXT(CA7,"#,##0.00"),"-","△")&amp;"】"))</f>
        <v>【59.83】</v>
      </c>
      <c r="CB6" s="35">
        <f>IF(CB7="",NA(),CB7)</f>
        <v>280.47000000000003</v>
      </c>
      <c r="CC6" s="35">
        <f t="shared" ref="CC6:CK6" si="9">IF(CC7="",NA(),CC7)</f>
        <v>298.23</v>
      </c>
      <c r="CD6" s="35">
        <f t="shared" si="9"/>
        <v>287.20999999999998</v>
      </c>
      <c r="CE6" s="35">
        <f t="shared" si="9"/>
        <v>292.98</v>
      </c>
      <c r="CF6" s="35">
        <f t="shared" si="9"/>
        <v>277.88</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13.18</v>
      </c>
      <c r="CN6" s="35">
        <f t="shared" ref="CN6:CV6" si="10">IF(CN7="",NA(),CN7)</f>
        <v>8.57</v>
      </c>
      <c r="CO6" s="35">
        <f t="shared" si="10"/>
        <v>9</v>
      </c>
      <c r="CP6" s="35">
        <f t="shared" si="10"/>
        <v>9.11</v>
      </c>
      <c r="CQ6" s="35">
        <f t="shared" si="10"/>
        <v>9.18</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72052</v>
      </c>
      <c r="D7" s="37">
        <v>47</v>
      </c>
      <c r="E7" s="37">
        <v>18</v>
      </c>
      <c r="F7" s="37">
        <v>0</v>
      </c>
      <c r="G7" s="37">
        <v>0</v>
      </c>
      <c r="H7" s="37" t="s">
        <v>109</v>
      </c>
      <c r="I7" s="37" t="s">
        <v>110</v>
      </c>
      <c r="J7" s="37" t="s">
        <v>111</v>
      </c>
      <c r="K7" s="37" t="s">
        <v>112</v>
      </c>
      <c r="L7" s="37" t="s">
        <v>113</v>
      </c>
      <c r="M7" s="37"/>
      <c r="N7" s="38" t="s">
        <v>114</v>
      </c>
      <c r="O7" s="38" t="s">
        <v>115</v>
      </c>
      <c r="P7" s="38">
        <v>3.85</v>
      </c>
      <c r="Q7" s="38">
        <v>100</v>
      </c>
      <c r="R7" s="38">
        <v>2786</v>
      </c>
      <c r="S7" s="38">
        <v>62245</v>
      </c>
      <c r="T7" s="38">
        <v>305.32</v>
      </c>
      <c r="U7" s="38">
        <v>203.87</v>
      </c>
      <c r="V7" s="38">
        <v>2383</v>
      </c>
      <c r="W7" s="38">
        <v>273.33</v>
      </c>
      <c r="X7" s="38">
        <v>8.7200000000000006</v>
      </c>
      <c r="Y7" s="38">
        <v>97.24</v>
      </c>
      <c r="Z7" s="38">
        <v>97.14</v>
      </c>
      <c r="AA7" s="38">
        <v>97.02</v>
      </c>
      <c r="AB7" s="38">
        <v>96.93</v>
      </c>
      <c r="AC7" s="38">
        <v>95.4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483.15</v>
      </c>
      <c r="BG7" s="38">
        <v>453.79</v>
      </c>
      <c r="BH7" s="38">
        <v>404.17</v>
      </c>
      <c r="BI7" s="38">
        <v>430.81</v>
      </c>
      <c r="BJ7" s="38">
        <v>428.66</v>
      </c>
      <c r="BK7" s="38">
        <v>430.64</v>
      </c>
      <c r="BL7" s="38">
        <v>446.63</v>
      </c>
      <c r="BM7" s="38">
        <v>416.91</v>
      </c>
      <c r="BN7" s="38">
        <v>392.19</v>
      </c>
      <c r="BO7" s="38">
        <v>413.5</v>
      </c>
      <c r="BP7" s="38">
        <v>346.13</v>
      </c>
      <c r="BQ7" s="38">
        <v>42.85</v>
      </c>
      <c r="BR7" s="38">
        <v>40.15</v>
      </c>
      <c r="BS7" s="38">
        <v>42.79</v>
      </c>
      <c r="BT7" s="38">
        <v>41.91</v>
      </c>
      <c r="BU7" s="38">
        <v>44.47</v>
      </c>
      <c r="BV7" s="38">
        <v>58.78</v>
      </c>
      <c r="BW7" s="38">
        <v>58.53</v>
      </c>
      <c r="BX7" s="38">
        <v>57.93</v>
      </c>
      <c r="BY7" s="38">
        <v>57.03</v>
      </c>
      <c r="BZ7" s="38">
        <v>55.84</v>
      </c>
      <c r="CA7" s="38">
        <v>59.83</v>
      </c>
      <c r="CB7" s="38">
        <v>280.47000000000003</v>
      </c>
      <c r="CC7" s="38">
        <v>298.23</v>
      </c>
      <c r="CD7" s="38">
        <v>287.20999999999998</v>
      </c>
      <c r="CE7" s="38">
        <v>292.98</v>
      </c>
      <c r="CF7" s="38">
        <v>277.88</v>
      </c>
      <c r="CG7" s="38">
        <v>257.02999999999997</v>
      </c>
      <c r="CH7" s="38">
        <v>266.57</v>
      </c>
      <c r="CI7" s="38">
        <v>276.93</v>
      </c>
      <c r="CJ7" s="38">
        <v>283.73</v>
      </c>
      <c r="CK7" s="38">
        <v>287.57</v>
      </c>
      <c r="CL7" s="38">
        <v>268.69</v>
      </c>
      <c r="CM7" s="38">
        <v>13.18</v>
      </c>
      <c r="CN7" s="38">
        <v>8.57</v>
      </c>
      <c r="CO7" s="38">
        <v>9</v>
      </c>
      <c r="CP7" s="38">
        <v>9.11</v>
      </c>
      <c r="CQ7" s="38">
        <v>9.18</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2018-02-06T07:37:16Z</cp:lastPrinted>
  <dcterms:created xsi:type="dcterms:W3CDTF">2017-12-25T02:39:37Z</dcterms:created>
  <dcterms:modified xsi:type="dcterms:W3CDTF">2018-02-27T08:43:15Z</dcterms:modified>
  <cp:category/>
</cp:coreProperties>
</file>