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係共有\共有\「経営比較分析表」\H29年度分　経営比較分析表\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M86" i="4"/>
  <c r="L86" i="4"/>
  <c r="K86" i="4"/>
  <c r="J86" i="4"/>
  <c r="I86" i="4"/>
  <c r="H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<sst xmlns="http://schemas.openxmlformats.org/spreadsheetml/2006/main" count="323" uniqueCount="123">
  <si>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</si>
  <si>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</si>
  <si>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</si>
  <si>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</si>
  <si>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</si>
  <si>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</si>
  <si>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</si>
  <si>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</si>
  <si>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</si>
  <si>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</si>
  <si>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</si>
  <si>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</si>
  <si>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</si>
  <si>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</si>
  <si>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</si>
  <si>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</si>
  <si>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</si>
  <si>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</si>
  <si>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</si>
  <si>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</si>
  <si>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</si>
  <si>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</si>
  <si>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</si>
  <si>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</si>
  <si>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</si>
  <si>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</si>
  <si>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</si>
  <si>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</si>
  <si>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</si>
  <si>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</si>
  <si>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</si>
  <si>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</si>
  <si>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</si>
  <si>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</si>
  <si>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</si>
  <si>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</si>
  <si>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</si>
  <si>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</si>
  <si>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</si>
  <si>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</si>
  <si>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</si>
  <si>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</si>
  <si>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</si>
  <si>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</si>
  <si>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</si>
  <si>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</si>
  <si>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</si>
  <si>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</si>
  <si>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</si>
  <si>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</si>
  <si>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</si>
  <si>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</si>
  <si>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</si>
  <si>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</si>
  <si>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</si>
  <si>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</si>
  <si>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</si>
  <si>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</si>
  <si>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</si>
  <si>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</si>
  <si>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</si>
  <si>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</si>
  <si>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</si>
  <si>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</si>
  <si>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</si>
  <si>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</si>
  <si>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</si>
  <si>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</si>
  <si>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</si>
  <si>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</si>
  <si>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</si>
  <si>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</si>
  <si>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</si>
  <si>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</si>
  <si>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</si>
  <si>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</si>
  <si>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</si>
  <si>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</si>
  <si>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</si>
  <si>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</si>
  <si>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</si>
  <si>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</si>
  <si>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</si>
  <si>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</si>
  <si>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</si>
  <si>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</si>
  <si>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</si>
  <si>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</si>
  <si>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</si>
  <si>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</si>
  <si>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</si>
  <si>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</si>
  <si>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</si>
  <si>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</si>
  <si>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</si>
  <si>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</si>
  <si>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</si>
  <si>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</si>
  <si>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</si>
  <si>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</si>
  <si>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</si>
  <si>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</si>
  <si>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</si>
  <si>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</si>
  <si>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</si>
  <si>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</si>
  <si>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</si>
  <si>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</si>
  <si>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福島市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</si>
  <si>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</si>
  <si>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</si>
  <si>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</si>
  <si>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</si>
  <si>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</si>
  <si>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</si>
  <si>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</si>
  <si>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</si>
  <si>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</si>
  <si>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</si>
  <si>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特定環境保全公共下水道事業は、磐梯朝日国立公園に位置し、周辺景勝地観光の拠点となっている土湯温泉町に、自然環境の保全及び生活環境の改善を図り、健康で快適な観光地を目指すため整備され、平成7年度から利用を開始しています。
　処理区域内人口の少ない山あいの温泉地であり、処理水量が少なく使用料収入の確保が困難であることから、企業債残高対事業規模比率や汚水処理原価が高く、経費回収率は低い状況となっています。
　また、東日本大震災・原発事故などにより観光客が伸び悩んでいることや大口利用者の下水道接続が進まないことなどにより、施設利用率が低い水準となっています。</t>
    <rPh sb="163" eb="165">
      <t>キギョウ</t>
    </rPh>
    <rPh sb="165" eb="166">
      <t>サイ</t>
    </rPh>
    <rPh sb="166" eb="168">
      <t>ザンダカ</t>
    </rPh>
    <rPh sb="168" eb="169">
      <t>タイ</t>
    </rPh>
    <rPh sb="169" eb="171">
      <t>ジギョウ</t>
    </rPh>
    <rPh sb="171" eb="173">
      <t>キボ</t>
    </rPh>
    <rPh sb="173" eb="175">
      <t>ヒリツ</t>
    </rPh>
    <phoneticPr fontId="4"/>
  </si>
  <si>
    <t>非設置</t>
    <rPh sb="0" eb="1">
      <t>ヒ</t>
    </rPh>
    <rPh sb="1" eb="3">
      <t>セッチ</t>
    </rPh>
    <phoneticPr fontId="4"/>
  </si>
  <si>
    <t>　平成3年度の整備開始から25年余りが経過していることや、総処理水量中の有収率が低い（不明水が多い）状況となっていることから、今後は施設の老朽化の調査や対策が必要となってきています。</t>
    <phoneticPr fontId="4"/>
  </si>
  <si>
    <t xml:space="preserve"> 予防保全型の維持管理を行い、事故や機能停止、また多くの不明水流入による処理場への負荷増大を防ぎ、維持管理費用の増加を防止するとともに、大口利用者の接続促進などによる使用料の増収に努め、経費回収率の向上を図り、経営の健全化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</si>
</sst>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510250280"/>
        <c:axId val="5102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ser>
        <c:dLbls>
          <c:showLegendKey val="0"/>
          <c:showVal val="0"/>
          <c:showCatName val="0"/>
          <c:showSerName val="0"/>
          <c:showPercent val="0"/>
          <c:showBubbleSize val="0"/>
        </c:dLbls>
        <c:marker val="1"/>
        <c:smooth val="0"/>
        <c:axId val="510250280"/>
        <c:axId val="510253024"/>
      </c:lineChart>
      <c:dateAx>
        <c:axId val="510250280"/>
        <c:scaling>
          <c:orientation val="minMax"/>
        </c:scaling>
        <c:delete val="1"/>
        <c:axPos val="b"/>
        <c:numFmt formatCode="ge" sourceLinked="1"/>
        <c:majorTickMark val="none"/>
        <c:minorTickMark val="none"/>
        <c:tickLblPos val="none"/>
        <c:crossAx val="510253024"/>
        <c:crosses val="autoZero"/>
        <c:auto val="1"/>
        <c:lblOffset val="100"/>
        <c:baseTimeUnit val="years"/>
      </c:dateAx>
      <c:valAx>
        <c:axId val="5102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25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30.93</c:v>
                </c:pt>
              </c:numCache>
            </c:numRef>
          </c:val>
        </c:ser>
        <c:dLbls>
          <c:showLegendKey val="0"/>
          <c:showVal val="0"/>
          <c:showCatName val="0"/>
          <c:showSerName val="0"/>
          <c:showPercent val="0"/>
          <c:showBubbleSize val="0"/>
        </c:dLbls>
        <c:gapWidth val="150"/>
        <c:axId val="507506256"/>
        <c:axId val="5075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42.9</c:v>
                </c:pt>
              </c:numCache>
            </c:numRef>
          </c:val>
          <c:smooth val="0"/>
        </c:ser>
        <c:dLbls>
          <c:showLegendKey val="0"/>
          <c:showVal val="0"/>
          <c:showCatName val="0"/>
          <c:showSerName val="0"/>
          <c:showPercent val="0"/>
          <c:showBubbleSize val="0"/>
        </c:dLbls>
        <c:marker val="1"/>
        <c:smooth val="0"/>
        <c:axId val="507506256"/>
        <c:axId val="507500768"/>
      </c:lineChart>
      <c:dateAx>
        <c:axId val="507506256"/>
        <c:scaling>
          <c:orientation val="minMax"/>
        </c:scaling>
        <c:delete val="1"/>
        <c:axPos val="b"/>
        <c:numFmt formatCode="ge" sourceLinked="1"/>
        <c:majorTickMark val="none"/>
        <c:minorTickMark val="none"/>
        <c:tickLblPos val="none"/>
        <c:crossAx val="507500768"/>
        <c:crosses val="autoZero"/>
        <c:auto val="1"/>
        <c:lblOffset val="100"/>
        <c:baseTimeUnit val="years"/>
      </c:dateAx>
      <c:valAx>
        <c:axId val="5075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0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61.34</c:v>
                </c:pt>
              </c:numCache>
            </c:numRef>
          </c:val>
        </c:ser>
        <c:dLbls>
          <c:showLegendKey val="0"/>
          <c:showVal val="0"/>
          <c:showCatName val="0"/>
          <c:showSerName val="0"/>
          <c:showPercent val="0"/>
          <c:showBubbleSize val="0"/>
        </c:dLbls>
        <c:gapWidth val="150"/>
        <c:axId val="507505864"/>
        <c:axId val="50750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c:v>
                </c:pt>
              </c:numCache>
            </c:numRef>
          </c:val>
          <c:smooth val="0"/>
        </c:ser>
        <c:dLbls>
          <c:showLegendKey val="0"/>
          <c:showVal val="0"/>
          <c:showCatName val="0"/>
          <c:showSerName val="0"/>
          <c:showPercent val="0"/>
          <c:showBubbleSize val="0"/>
        </c:dLbls>
        <c:marker val="1"/>
        <c:smooth val="0"/>
        <c:axId val="507505864"/>
        <c:axId val="507506648"/>
      </c:lineChart>
      <c:dateAx>
        <c:axId val="507505864"/>
        <c:scaling>
          <c:orientation val="minMax"/>
        </c:scaling>
        <c:delete val="1"/>
        <c:axPos val="b"/>
        <c:numFmt formatCode="ge" sourceLinked="1"/>
        <c:majorTickMark val="none"/>
        <c:minorTickMark val="none"/>
        <c:tickLblPos val="none"/>
        <c:crossAx val="507506648"/>
        <c:crosses val="autoZero"/>
        <c:auto val="1"/>
        <c:lblOffset val="100"/>
        <c:baseTimeUnit val="years"/>
      </c:dateAx>
      <c:valAx>
        <c:axId val="50750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0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91.99</c:v>
                </c:pt>
              </c:numCache>
            </c:numRef>
          </c:val>
        </c:ser>
        <c:dLbls>
          <c:showLegendKey val="0"/>
          <c:showVal val="0"/>
          <c:showCatName val="0"/>
          <c:showSerName val="0"/>
          <c:showPercent val="0"/>
          <c:showBubbleSize val="0"/>
        </c:dLbls>
        <c:gapWidth val="150"/>
        <c:axId val="510256552"/>
        <c:axId val="51025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100.85</c:v>
                </c:pt>
              </c:numCache>
            </c:numRef>
          </c:val>
          <c:smooth val="0"/>
        </c:ser>
        <c:dLbls>
          <c:showLegendKey val="0"/>
          <c:showVal val="0"/>
          <c:showCatName val="0"/>
          <c:showSerName val="0"/>
          <c:showPercent val="0"/>
          <c:showBubbleSize val="0"/>
        </c:dLbls>
        <c:marker val="1"/>
        <c:smooth val="0"/>
        <c:axId val="510256552"/>
        <c:axId val="510254984"/>
      </c:lineChart>
      <c:dateAx>
        <c:axId val="510256552"/>
        <c:scaling>
          <c:orientation val="minMax"/>
        </c:scaling>
        <c:delete val="1"/>
        <c:axPos val="b"/>
        <c:numFmt formatCode="ge" sourceLinked="1"/>
        <c:majorTickMark val="none"/>
        <c:minorTickMark val="none"/>
        <c:tickLblPos val="none"/>
        <c:crossAx val="510254984"/>
        <c:crosses val="autoZero"/>
        <c:auto val="1"/>
        <c:lblOffset val="100"/>
        <c:baseTimeUnit val="years"/>
      </c:dateAx>
      <c:valAx>
        <c:axId val="51025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25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3.27</c:v>
                </c:pt>
              </c:numCache>
            </c:numRef>
          </c:val>
        </c:ser>
        <c:dLbls>
          <c:showLegendKey val="0"/>
          <c:showVal val="0"/>
          <c:showCatName val="0"/>
          <c:showSerName val="0"/>
          <c:showPercent val="0"/>
          <c:showBubbleSize val="0"/>
        </c:dLbls>
        <c:gapWidth val="150"/>
        <c:axId val="510253416"/>
        <c:axId val="51025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22.77</c:v>
                </c:pt>
              </c:numCache>
            </c:numRef>
          </c:val>
          <c:smooth val="0"/>
        </c:ser>
        <c:dLbls>
          <c:showLegendKey val="0"/>
          <c:showVal val="0"/>
          <c:showCatName val="0"/>
          <c:showSerName val="0"/>
          <c:showPercent val="0"/>
          <c:showBubbleSize val="0"/>
        </c:dLbls>
        <c:marker val="1"/>
        <c:smooth val="0"/>
        <c:axId val="510253416"/>
        <c:axId val="510254200"/>
      </c:lineChart>
      <c:dateAx>
        <c:axId val="510253416"/>
        <c:scaling>
          <c:orientation val="minMax"/>
        </c:scaling>
        <c:delete val="1"/>
        <c:axPos val="b"/>
        <c:numFmt formatCode="ge" sourceLinked="1"/>
        <c:majorTickMark val="none"/>
        <c:minorTickMark val="none"/>
        <c:tickLblPos val="none"/>
        <c:crossAx val="510254200"/>
        <c:crosses val="autoZero"/>
        <c:auto val="1"/>
        <c:lblOffset val="100"/>
        <c:baseTimeUnit val="years"/>
      </c:dateAx>
      <c:valAx>
        <c:axId val="51025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25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510256160"/>
        <c:axId val="45248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510256160"/>
        <c:axId val="452485368"/>
      </c:lineChart>
      <c:dateAx>
        <c:axId val="510256160"/>
        <c:scaling>
          <c:orientation val="minMax"/>
        </c:scaling>
        <c:delete val="1"/>
        <c:axPos val="b"/>
        <c:numFmt formatCode="ge" sourceLinked="1"/>
        <c:majorTickMark val="none"/>
        <c:minorTickMark val="none"/>
        <c:tickLblPos val="none"/>
        <c:crossAx val="452485368"/>
        <c:crosses val="autoZero"/>
        <c:auto val="1"/>
        <c:lblOffset val="100"/>
        <c:baseTimeUnit val="years"/>
      </c:dateAx>
      <c:valAx>
        <c:axId val="45248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2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52488112"/>
        <c:axId val="45248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110.77</c:v>
                </c:pt>
              </c:numCache>
            </c:numRef>
          </c:val>
          <c:smooth val="0"/>
        </c:ser>
        <c:dLbls>
          <c:showLegendKey val="0"/>
          <c:showVal val="0"/>
          <c:showCatName val="0"/>
          <c:showSerName val="0"/>
          <c:showPercent val="0"/>
          <c:showBubbleSize val="0"/>
        </c:dLbls>
        <c:marker val="1"/>
        <c:smooth val="0"/>
        <c:axId val="452488112"/>
        <c:axId val="452487720"/>
      </c:lineChart>
      <c:dateAx>
        <c:axId val="452488112"/>
        <c:scaling>
          <c:orientation val="minMax"/>
        </c:scaling>
        <c:delete val="1"/>
        <c:axPos val="b"/>
        <c:numFmt formatCode="ge" sourceLinked="1"/>
        <c:majorTickMark val="none"/>
        <c:minorTickMark val="none"/>
        <c:tickLblPos val="none"/>
        <c:crossAx val="452487720"/>
        <c:crosses val="autoZero"/>
        <c:auto val="1"/>
        <c:lblOffset val="100"/>
        <c:baseTimeUnit val="years"/>
      </c:dateAx>
      <c:valAx>
        <c:axId val="45248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48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91.62</c:v>
                </c:pt>
              </c:numCache>
            </c:numRef>
          </c:val>
        </c:ser>
        <c:dLbls>
          <c:showLegendKey val="0"/>
          <c:showVal val="0"/>
          <c:showCatName val="0"/>
          <c:showSerName val="0"/>
          <c:showPercent val="0"/>
          <c:showBubbleSize val="0"/>
        </c:dLbls>
        <c:gapWidth val="150"/>
        <c:axId val="450172992"/>
        <c:axId val="45017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46.78</c:v>
                </c:pt>
              </c:numCache>
            </c:numRef>
          </c:val>
          <c:smooth val="0"/>
        </c:ser>
        <c:dLbls>
          <c:showLegendKey val="0"/>
          <c:showVal val="0"/>
          <c:showCatName val="0"/>
          <c:showSerName val="0"/>
          <c:showPercent val="0"/>
          <c:showBubbleSize val="0"/>
        </c:dLbls>
        <c:marker val="1"/>
        <c:smooth val="0"/>
        <c:axId val="450172992"/>
        <c:axId val="450171032"/>
      </c:lineChart>
      <c:dateAx>
        <c:axId val="450172992"/>
        <c:scaling>
          <c:orientation val="minMax"/>
        </c:scaling>
        <c:delete val="1"/>
        <c:axPos val="b"/>
        <c:numFmt formatCode="ge" sourceLinked="1"/>
        <c:majorTickMark val="none"/>
        <c:minorTickMark val="none"/>
        <c:tickLblPos val="none"/>
        <c:crossAx val="450171032"/>
        <c:crosses val="autoZero"/>
        <c:auto val="1"/>
        <c:lblOffset val="100"/>
        <c:baseTimeUnit val="years"/>
      </c:dateAx>
      <c:valAx>
        <c:axId val="45017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1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3343.1</c:v>
                </c:pt>
              </c:numCache>
            </c:numRef>
          </c:val>
        </c:ser>
        <c:dLbls>
          <c:showLegendKey val="0"/>
          <c:showVal val="0"/>
          <c:showCatName val="0"/>
          <c:showSerName val="0"/>
          <c:showPercent val="0"/>
          <c:showBubbleSize val="0"/>
        </c:dLbls>
        <c:gapWidth val="150"/>
        <c:axId val="456014632"/>
        <c:axId val="45459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1298.9100000000001</c:v>
                </c:pt>
              </c:numCache>
            </c:numRef>
          </c:val>
          <c:smooth val="0"/>
        </c:ser>
        <c:dLbls>
          <c:showLegendKey val="0"/>
          <c:showVal val="0"/>
          <c:showCatName val="0"/>
          <c:showSerName val="0"/>
          <c:showPercent val="0"/>
          <c:showBubbleSize val="0"/>
        </c:dLbls>
        <c:marker val="1"/>
        <c:smooth val="0"/>
        <c:axId val="456014632"/>
        <c:axId val="454597496"/>
      </c:lineChart>
      <c:dateAx>
        <c:axId val="456014632"/>
        <c:scaling>
          <c:orientation val="minMax"/>
        </c:scaling>
        <c:delete val="1"/>
        <c:axPos val="b"/>
        <c:numFmt formatCode="ge" sourceLinked="1"/>
        <c:majorTickMark val="none"/>
        <c:minorTickMark val="none"/>
        <c:tickLblPos val="none"/>
        <c:crossAx val="454597496"/>
        <c:crosses val="autoZero"/>
        <c:auto val="1"/>
        <c:lblOffset val="100"/>
        <c:baseTimeUnit val="years"/>
      </c:dateAx>
      <c:valAx>
        <c:axId val="45459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1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24.06</c:v>
                </c:pt>
              </c:numCache>
            </c:numRef>
          </c:val>
        </c:ser>
        <c:dLbls>
          <c:showLegendKey val="0"/>
          <c:showVal val="0"/>
          <c:showCatName val="0"/>
          <c:showSerName val="0"/>
          <c:showPercent val="0"/>
          <c:showBubbleSize val="0"/>
        </c:dLbls>
        <c:gapWidth val="150"/>
        <c:axId val="507499592"/>
        <c:axId val="50750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69.87</c:v>
                </c:pt>
              </c:numCache>
            </c:numRef>
          </c:val>
          <c:smooth val="0"/>
        </c:ser>
        <c:dLbls>
          <c:showLegendKey val="0"/>
          <c:showVal val="0"/>
          <c:showCatName val="0"/>
          <c:showSerName val="0"/>
          <c:showPercent val="0"/>
          <c:showBubbleSize val="0"/>
        </c:dLbls>
        <c:marker val="1"/>
        <c:smooth val="0"/>
        <c:axId val="507499592"/>
        <c:axId val="507509784"/>
      </c:lineChart>
      <c:dateAx>
        <c:axId val="507499592"/>
        <c:scaling>
          <c:orientation val="minMax"/>
        </c:scaling>
        <c:delete val="1"/>
        <c:axPos val="b"/>
        <c:numFmt formatCode="ge" sourceLinked="1"/>
        <c:majorTickMark val="none"/>
        <c:minorTickMark val="none"/>
        <c:tickLblPos val="none"/>
        <c:crossAx val="507509784"/>
        <c:crosses val="autoZero"/>
        <c:auto val="1"/>
        <c:lblOffset val="100"/>
        <c:baseTimeUnit val="years"/>
      </c:dateAx>
      <c:valAx>
        <c:axId val="50750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9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721.95</c:v>
                </c:pt>
              </c:numCache>
            </c:numRef>
          </c:val>
        </c:ser>
        <c:dLbls>
          <c:showLegendKey val="0"/>
          <c:showVal val="0"/>
          <c:showCatName val="0"/>
          <c:showSerName val="0"/>
          <c:showPercent val="0"/>
          <c:showBubbleSize val="0"/>
        </c:dLbls>
        <c:gapWidth val="150"/>
        <c:axId val="507503904"/>
        <c:axId val="50750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234.96</c:v>
                </c:pt>
              </c:numCache>
            </c:numRef>
          </c:val>
          <c:smooth val="0"/>
        </c:ser>
        <c:dLbls>
          <c:showLegendKey val="0"/>
          <c:showVal val="0"/>
          <c:showCatName val="0"/>
          <c:showSerName val="0"/>
          <c:showPercent val="0"/>
          <c:showBubbleSize val="0"/>
        </c:dLbls>
        <c:marker val="1"/>
        <c:smooth val="0"/>
        <c:axId val="507503904"/>
        <c:axId val="507503512"/>
      </c:lineChart>
      <c:dateAx>
        <c:axId val="507503904"/>
        <c:scaling>
          <c:orientation val="minMax"/>
        </c:scaling>
        <c:delete val="1"/>
        <c:axPos val="b"/>
        <c:numFmt formatCode="ge" sourceLinked="1"/>
        <c:majorTickMark val="none"/>
        <c:minorTickMark val="none"/>
        <c:tickLblPos val="none"/>
        <c:crossAx val="507503512"/>
        <c:crosses val="autoZero"/>
        <c:auto val="1"/>
        <c:lblOffset val="100"/>
        <c:baseTimeUnit val="years"/>
      </c:dateAx>
      <c:valAx>
        <c:axId val="50750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CA28" sqref="CA2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福島市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120</v>
      </c>
      <c r="AE8" s="50"/>
      <c r="AF8" s="50"/>
      <c r="AG8" s="50"/>
      <c r="AH8" s="50"/>
      <c r="AI8" s="50"/>
      <c r="AJ8" s="50"/>
      <c r="AK8" s="4"/>
      <c r="AL8" s="51">
        <f>データ!S6</f>
        <v>283493</v>
      </c>
      <c r="AM8" s="51"/>
      <c r="AN8" s="51"/>
      <c r="AO8" s="51"/>
      <c r="AP8" s="51"/>
      <c r="AQ8" s="51"/>
      <c r="AR8" s="51"/>
      <c r="AS8" s="51"/>
      <c r="AT8" s="46">
        <f>データ!T6</f>
        <v>767.72</v>
      </c>
      <c r="AU8" s="46"/>
      <c r="AV8" s="46"/>
      <c r="AW8" s="46"/>
      <c r="AX8" s="46"/>
      <c r="AY8" s="46"/>
      <c r="AZ8" s="46"/>
      <c r="BA8" s="46"/>
      <c r="BB8" s="46">
        <f>データ!U6</f>
        <v>369.27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59.85</v>
      </c>
      <c r="J10" s="46"/>
      <c r="K10" s="46"/>
      <c r="L10" s="46"/>
      <c r="M10" s="46"/>
      <c r="N10" s="46"/>
      <c r="O10" s="46"/>
      <c r="P10" s="46">
        <f>データ!P6</f>
        <v>0.11</v>
      </c>
      <c r="Q10" s="46"/>
      <c r="R10" s="46"/>
      <c r="S10" s="46"/>
      <c r="T10" s="46"/>
      <c r="U10" s="46"/>
      <c r="V10" s="46"/>
      <c r="W10" s="46">
        <f>データ!Q6</f>
        <v>49.36</v>
      </c>
      <c r="X10" s="46"/>
      <c r="Y10" s="46"/>
      <c r="Z10" s="46"/>
      <c r="AA10" s="46"/>
      <c r="AB10" s="46"/>
      <c r="AC10" s="46"/>
      <c r="AD10" s="51">
        <f>データ!R6</f>
        <v>2808</v>
      </c>
      <c r="AE10" s="51"/>
      <c r="AF10" s="51"/>
      <c r="AG10" s="51"/>
      <c r="AH10" s="51"/>
      <c r="AI10" s="51"/>
      <c r="AJ10" s="51"/>
      <c r="AK10" s="2"/>
      <c r="AL10" s="51">
        <f>データ!V6</f>
        <v>313</v>
      </c>
      <c r="AM10" s="51"/>
      <c r="AN10" s="51"/>
      <c r="AO10" s="51"/>
      <c r="AP10" s="51"/>
      <c r="AQ10" s="51"/>
      <c r="AR10" s="51"/>
      <c r="AS10" s="51"/>
      <c r="AT10" s="46">
        <f>データ!W6</f>
        <v>0.19</v>
      </c>
      <c r="AU10" s="46"/>
      <c r="AV10" s="46"/>
      <c r="AW10" s="46"/>
      <c r="AX10" s="46"/>
      <c r="AY10" s="46"/>
      <c r="AZ10" s="46"/>
      <c r="BA10" s="46"/>
      <c r="BB10" s="46">
        <f>データ!X6</f>
        <v>1647.37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72010</v>
      </c>
      <c r="D6" s="34">
        <f t="shared" si="3"/>
        <v>46</v>
      </c>
      <c r="E6" s="34">
        <f t="shared" si="3"/>
        <v>17</v>
      </c>
      <c r="F6" s="34">
        <f t="shared" si="3"/>
        <v>4</v>
      </c>
      <c r="G6" s="34">
        <f t="shared" si="3"/>
        <v>0</v>
      </c>
      <c r="H6" s="34" t="str">
        <f t="shared" si="3"/>
        <v>福島県　福島市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59.85</v>
      </c>
      <c r="P6" s="35">
        <f t="shared" si="3"/>
        <v>0.11</v>
      </c>
      <c r="Q6" s="35">
        <f t="shared" si="3"/>
        <v>49.36</v>
      </c>
      <c r="R6" s="35">
        <f t="shared" si="3"/>
        <v>2808</v>
      </c>
      <c r="S6" s="35">
        <f t="shared" si="3"/>
        <v>283493</v>
      </c>
      <c r="T6" s="35">
        <f t="shared" si="3"/>
        <v>767.72</v>
      </c>
      <c r="U6" s="35">
        <f t="shared" si="3"/>
        <v>369.27</v>
      </c>
      <c r="V6" s="35">
        <f t="shared" si="3"/>
        <v>313</v>
      </c>
      <c r="W6" s="35">
        <f t="shared" si="3"/>
        <v>0.19</v>
      </c>
      <c r="X6" s="35">
        <f t="shared" si="3"/>
        <v>1647.37</v>
      </c>
      <c r="Y6" s="36" t="str">
        <f>IF(Y7="",NA(),Y7)</f>
        <v>-</v>
      </c>
      <c r="Z6" s="36" t="str">
        <f t="shared" ref="Z6:AH6" si="4">IF(Z7="",NA(),Z7)</f>
        <v>-</v>
      </c>
      <c r="AA6" s="36" t="str">
        <f t="shared" si="4"/>
        <v>-</v>
      </c>
      <c r="AB6" s="36" t="str">
        <f t="shared" si="4"/>
        <v>-</v>
      </c>
      <c r="AC6" s="36">
        <f t="shared" si="4"/>
        <v>91.99</v>
      </c>
      <c r="AD6" s="36" t="str">
        <f t="shared" si="4"/>
        <v>-</v>
      </c>
      <c r="AE6" s="36" t="str">
        <f t="shared" si="4"/>
        <v>-</v>
      </c>
      <c r="AF6" s="36" t="str">
        <f t="shared" si="4"/>
        <v>-</v>
      </c>
      <c r="AG6" s="36" t="str">
        <f t="shared" si="4"/>
        <v>-</v>
      </c>
      <c r="AH6" s="36">
        <f t="shared" si="4"/>
        <v>100.85</v>
      </c>
      <c r="AI6" s="35" t="str">
        <f>IF(AI7="","",IF(AI7="-","【-】","【"&amp;SUBSTITUTE(TEXT(AI7,"#,##0.00"),"-","△")&amp;"】"))</f>
        <v>【100.66】</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110.77</v>
      </c>
      <c r="AT6" s="35" t="str">
        <f>IF(AT7="","",IF(AT7="-","【-】","【"&amp;SUBSTITUTE(TEXT(AT7,"#,##0.00"),"-","△")&amp;"】"))</f>
        <v>【105.22】</v>
      </c>
      <c r="AU6" s="36" t="str">
        <f>IF(AU7="",NA(),AU7)</f>
        <v>-</v>
      </c>
      <c r="AV6" s="36" t="str">
        <f t="shared" ref="AV6:BD6" si="6">IF(AV7="",NA(),AV7)</f>
        <v>-</v>
      </c>
      <c r="AW6" s="36" t="str">
        <f t="shared" si="6"/>
        <v>-</v>
      </c>
      <c r="AX6" s="36" t="str">
        <f t="shared" si="6"/>
        <v>-</v>
      </c>
      <c r="AY6" s="36">
        <f t="shared" si="6"/>
        <v>91.62</v>
      </c>
      <c r="AZ6" s="36" t="str">
        <f t="shared" si="6"/>
        <v>-</v>
      </c>
      <c r="BA6" s="36" t="str">
        <f t="shared" si="6"/>
        <v>-</v>
      </c>
      <c r="BB6" s="36" t="str">
        <f t="shared" si="6"/>
        <v>-</v>
      </c>
      <c r="BC6" s="36" t="str">
        <f t="shared" si="6"/>
        <v>-</v>
      </c>
      <c r="BD6" s="36">
        <f t="shared" si="6"/>
        <v>46.78</v>
      </c>
      <c r="BE6" s="35" t="str">
        <f>IF(BE7="","",IF(BE7="-","【-】","【"&amp;SUBSTITUTE(TEXT(BE7,"#,##0.00"),"-","△")&amp;"】"))</f>
        <v>【54.12】</v>
      </c>
      <c r="BF6" s="36" t="str">
        <f>IF(BF7="",NA(),BF7)</f>
        <v>-</v>
      </c>
      <c r="BG6" s="36" t="str">
        <f t="shared" ref="BG6:BO6" si="7">IF(BG7="",NA(),BG7)</f>
        <v>-</v>
      </c>
      <c r="BH6" s="36" t="str">
        <f t="shared" si="7"/>
        <v>-</v>
      </c>
      <c r="BI6" s="36" t="str">
        <f t="shared" si="7"/>
        <v>-</v>
      </c>
      <c r="BJ6" s="36">
        <f t="shared" si="7"/>
        <v>3343.1</v>
      </c>
      <c r="BK6" s="36" t="str">
        <f t="shared" si="7"/>
        <v>-</v>
      </c>
      <c r="BL6" s="36" t="str">
        <f t="shared" si="7"/>
        <v>-</v>
      </c>
      <c r="BM6" s="36" t="str">
        <f t="shared" si="7"/>
        <v>-</v>
      </c>
      <c r="BN6" s="36" t="str">
        <f t="shared" si="7"/>
        <v>-</v>
      </c>
      <c r="BO6" s="36">
        <f t="shared" si="7"/>
        <v>1298.9100000000001</v>
      </c>
      <c r="BP6" s="35" t="str">
        <f>IF(BP7="","",IF(BP7="-","【-】","【"&amp;SUBSTITUTE(TEXT(BP7,"#,##0.00"),"-","△")&amp;"】"))</f>
        <v>【1,348.09】</v>
      </c>
      <c r="BQ6" s="36" t="str">
        <f>IF(BQ7="",NA(),BQ7)</f>
        <v>-</v>
      </c>
      <c r="BR6" s="36" t="str">
        <f t="shared" ref="BR6:BZ6" si="8">IF(BR7="",NA(),BR7)</f>
        <v>-</v>
      </c>
      <c r="BS6" s="36" t="str">
        <f t="shared" si="8"/>
        <v>-</v>
      </c>
      <c r="BT6" s="36" t="str">
        <f t="shared" si="8"/>
        <v>-</v>
      </c>
      <c r="BU6" s="36">
        <f t="shared" si="8"/>
        <v>24.06</v>
      </c>
      <c r="BV6" s="36" t="str">
        <f t="shared" si="8"/>
        <v>-</v>
      </c>
      <c r="BW6" s="36" t="str">
        <f t="shared" si="8"/>
        <v>-</v>
      </c>
      <c r="BX6" s="36" t="str">
        <f t="shared" si="8"/>
        <v>-</v>
      </c>
      <c r="BY6" s="36" t="str">
        <f t="shared" si="8"/>
        <v>-</v>
      </c>
      <c r="BZ6" s="36">
        <f t="shared" si="8"/>
        <v>69.87</v>
      </c>
      <c r="CA6" s="35" t="str">
        <f>IF(CA7="","",IF(CA7="-","【-】","【"&amp;SUBSTITUTE(TEXT(CA7,"#,##0.00"),"-","△")&amp;"】"))</f>
        <v>【69.80】</v>
      </c>
      <c r="CB6" s="36" t="str">
        <f>IF(CB7="",NA(),CB7)</f>
        <v>-</v>
      </c>
      <c r="CC6" s="36" t="str">
        <f t="shared" ref="CC6:CK6" si="9">IF(CC7="",NA(),CC7)</f>
        <v>-</v>
      </c>
      <c r="CD6" s="36" t="str">
        <f t="shared" si="9"/>
        <v>-</v>
      </c>
      <c r="CE6" s="36" t="str">
        <f t="shared" si="9"/>
        <v>-</v>
      </c>
      <c r="CF6" s="36">
        <f t="shared" si="9"/>
        <v>721.95</v>
      </c>
      <c r="CG6" s="36" t="str">
        <f t="shared" si="9"/>
        <v>-</v>
      </c>
      <c r="CH6" s="36" t="str">
        <f t="shared" si="9"/>
        <v>-</v>
      </c>
      <c r="CI6" s="36" t="str">
        <f t="shared" si="9"/>
        <v>-</v>
      </c>
      <c r="CJ6" s="36" t="str">
        <f t="shared" si="9"/>
        <v>-</v>
      </c>
      <c r="CK6" s="36">
        <f t="shared" si="9"/>
        <v>234.96</v>
      </c>
      <c r="CL6" s="35" t="str">
        <f>IF(CL7="","",IF(CL7="-","【-】","【"&amp;SUBSTITUTE(TEXT(CL7,"#,##0.00"),"-","△")&amp;"】"))</f>
        <v>【232.54】</v>
      </c>
      <c r="CM6" s="36" t="str">
        <f>IF(CM7="",NA(),CM7)</f>
        <v>-</v>
      </c>
      <c r="CN6" s="36" t="str">
        <f t="shared" ref="CN6:CV6" si="10">IF(CN7="",NA(),CN7)</f>
        <v>-</v>
      </c>
      <c r="CO6" s="36" t="str">
        <f t="shared" si="10"/>
        <v>-</v>
      </c>
      <c r="CP6" s="36" t="str">
        <f t="shared" si="10"/>
        <v>-</v>
      </c>
      <c r="CQ6" s="36">
        <f t="shared" si="10"/>
        <v>30.93</v>
      </c>
      <c r="CR6" s="36" t="str">
        <f t="shared" si="10"/>
        <v>-</v>
      </c>
      <c r="CS6" s="36" t="str">
        <f t="shared" si="10"/>
        <v>-</v>
      </c>
      <c r="CT6" s="36" t="str">
        <f t="shared" si="10"/>
        <v>-</v>
      </c>
      <c r="CU6" s="36" t="str">
        <f t="shared" si="10"/>
        <v>-</v>
      </c>
      <c r="CV6" s="36">
        <f t="shared" si="10"/>
        <v>42.9</v>
      </c>
      <c r="CW6" s="35" t="str">
        <f>IF(CW7="","",IF(CW7="-","【-】","【"&amp;SUBSTITUTE(TEXT(CW7,"#,##0.00"),"-","△")&amp;"】"))</f>
        <v>【42.17】</v>
      </c>
      <c r="CX6" s="36" t="str">
        <f>IF(CX7="",NA(),CX7)</f>
        <v>-</v>
      </c>
      <c r="CY6" s="36" t="str">
        <f t="shared" ref="CY6:DG6" si="11">IF(CY7="",NA(),CY7)</f>
        <v>-</v>
      </c>
      <c r="CZ6" s="36" t="str">
        <f t="shared" si="11"/>
        <v>-</v>
      </c>
      <c r="DA6" s="36" t="str">
        <f t="shared" si="11"/>
        <v>-</v>
      </c>
      <c r="DB6" s="36">
        <f t="shared" si="11"/>
        <v>61.34</v>
      </c>
      <c r="DC6" s="36" t="str">
        <f t="shared" si="11"/>
        <v>-</v>
      </c>
      <c r="DD6" s="36" t="str">
        <f t="shared" si="11"/>
        <v>-</v>
      </c>
      <c r="DE6" s="36" t="str">
        <f t="shared" si="11"/>
        <v>-</v>
      </c>
      <c r="DF6" s="36" t="str">
        <f t="shared" si="11"/>
        <v>-</v>
      </c>
      <c r="DG6" s="36">
        <f t="shared" si="11"/>
        <v>83.5</v>
      </c>
      <c r="DH6" s="35" t="str">
        <f>IF(DH7="","",IF(DH7="-","【-】","【"&amp;SUBSTITUTE(TEXT(DH7,"#,##0.00"),"-","△")&amp;"】"))</f>
        <v>【82.30】</v>
      </c>
      <c r="DI6" s="36" t="str">
        <f>IF(DI7="",NA(),DI7)</f>
        <v>-</v>
      </c>
      <c r="DJ6" s="36" t="str">
        <f t="shared" ref="DJ6:DR6" si="12">IF(DJ7="",NA(),DJ7)</f>
        <v>-</v>
      </c>
      <c r="DK6" s="36" t="str">
        <f t="shared" si="12"/>
        <v>-</v>
      </c>
      <c r="DL6" s="36" t="str">
        <f t="shared" si="12"/>
        <v>-</v>
      </c>
      <c r="DM6" s="36">
        <f t="shared" si="12"/>
        <v>3.27</v>
      </c>
      <c r="DN6" s="36" t="str">
        <f t="shared" si="12"/>
        <v>-</v>
      </c>
      <c r="DO6" s="36" t="str">
        <f t="shared" si="12"/>
        <v>-</v>
      </c>
      <c r="DP6" s="36" t="str">
        <f t="shared" si="12"/>
        <v>-</v>
      </c>
      <c r="DQ6" s="36" t="str">
        <f t="shared" si="12"/>
        <v>-</v>
      </c>
      <c r="DR6" s="36">
        <f t="shared" si="12"/>
        <v>22.77</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0.09</v>
      </c>
      <c r="EO6" s="35" t="str">
        <f>IF(EO7="","",IF(EO7="-","【-】","【"&amp;SUBSTITUTE(TEXT(EO7,"#,##0.00"),"-","△")&amp;"】"))</f>
        <v>【0.09】</v>
      </c>
    </row>
    <row r="7" spans="1:148" s="37" customFormat="1">
      <c r="A7" s="29"/>
      <c r="B7" s="38">
        <v>2016</v>
      </c>
      <c r="C7" s="38">
        <v>72010</v>
      </c>
      <c r="D7" s="38">
        <v>46</v>
      </c>
      <c r="E7" s="38">
        <v>17</v>
      </c>
      <c r="F7" s="38">
        <v>4</v>
      </c>
      <c r="G7" s="38">
        <v>0</v>
      </c>
      <c r="H7" s="38" t="s">
        <v>108</v>
      </c>
      <c r="I7" s="38" t="s">
        <v>109</v>
      </c>
      <c r="J7" s="38" t="s">
        <v>110</v>
      </c>
      <c r="K7" s="38" t="s">
        <v>111</v>
      </c>
      <c r="L7" s="38" t="s">
        <v>112</v>
      </c>
      <c r="M7" s="38"/>
      <c r="N7" s="39" t="s">
        <v>113</v>
      </c>
      <c r="O7" s="39">
        <v>59.85</v>
      </c>
      <c r="P7" s="39">
        <v>0.11</v>
      </c>
      <c r="Q7" s="39">
        <v>49.36</v>
      </c>
      <c r="R7" s="39">
        <v>2808</v>
      </c>
      <c r="S7" s="39">
        <v>283493</v>
      </c>
      <c r="T7" s="39">
        <v>767.72</v>
      </c>
      <c r="U7" s="39">
        <v>369.27</v>
      </c>
      <c r="V7" s="39">
        <v>313</v>
      </c>
      <c r="W7" s="39">
        <v>0.19</v>
      </c>
      <c r="X7" s="39">
        <v>1647.37</v>
      </c>
      <c r="Y7" s="39" t="s">
        <v>113</v>
      </c>
      <c r="Z7" s="39" t="s">
        <v>113</v>
      </c>
      <c r="AA7" s="39" t="s">
        <v>113</v>
      </c>
      <c r="AB7" s="39" t="s">
        <v>113</v>
      </c>
      <c r="AC7" s="39">
        <v>91.99</v>
      </c>
      <c r="AD7" s="39" t="s">
        <v>113</v>
      </c>
      <c r="AE7" s="39" t="s">
        <v>113</v>
      </c>
      <c r="AF7" s="39" t="s">
        <v>113</v>
      </c>
      <c r="AG7" s="39" t="s">
        <v>113</v>
      </c>
      <c r="AH7" s="39">
        <v>100.85</v>
      </c>
      <c r="AI7" s="39">
        <v>100.66</v>
      </c>
      <c r="AJ7" s="39" t="s">
        <v>113</v>
      </c>
      <c r="AK7" s="39" t="s">
        <v>113</v>
      </c>
      <c r="AL7" s="39" t="s">
        <v>113</v>
      </c>
      <c r="AM7" s="39" t="s">
        <v>113</v>
      </c>
      <c r="AN7" s="39">
        <v>0</v>
      </c>
      <c r="AO7" s="39" t="s">
        <v>113</v>
      </c>
      <c r="AP7" s="39" t="s">
        <v>113</v>
      </c>
      <c r="AQ7" s="39" t="s">
        <v>113</v>
      </c>
      <c r="AR7" s="39" t="s">
        <v>113</v>
      </c>
      <c r="AS7" s="39">
        <v>110.77</v>
      </c>
      <c r="AT7" s="39">
        <v>105.22</v>
      </c>
      <c r="AU7" s="39" t="s">
        <v>113</v>
      </c>
      <c r="AV7" s="39" t="s">
        <v>113</v>
      </c>
      <c r="AW7" s="39" t="s">
        <v>113</v>
      </c>
      <c r="AX7" s="39" t="s">
        <v>113</v>
      </c>
      <c r="AY7" s="39">
        <v>91.62</v>
      </c>
      <c r="AZ7" s="39" t="s">
        <v>113</v>
      </c>
      <c r="BA7" s="39" t="s">
        <v>113</v>
      </c>
      <c r="BB7" s="39" t="s">
        <v>113</v>
      </c>
      <c r="BC7" s="39" t="s">
        <v>113</v>
      </c>
      <c r="BD7" s="39">
        <v>46.78</v>
      </c>
      <c r="BE7" s="39">
        <v>54.12</v>
      </c>
      <c r="BF7" s="39" t="s">
        <v>113</v>
      </c>
      <c r="BG7" s="39" t="s">
        <v>113</v>
      </c>
      <c r="BH7" s="39" t="s">
        <v>113</v>
      </c>
      <c r="BI7" s="39" t="s">
        <v>113</v>
      </c>
      <c r="BJ7" s="39">
        <v>3343.1</v>
      </c>
      <c r="BK7" s="39" t="s">
        <v>113</v>
      </c>
      <c r="BL7" s="39" t="s">
        <v>113</v>
      </c>
      <c r="BM7" s="39" t="s">
        <v>113</v>
      </c>
      <c r="BN7" s="39" t="s">
        <v>113</v>
      </c>
      <c r="BO7" s="39">
        <v>1298.9100000000001</v>
      </c>
      <c r="BP7" s="39">
        <v>1348.09</v>
      </c>
      <c r="BQ7" s="39" t="s">
        <v>113</v>
      </c>
      <c r="BR7" s="39" t="s">
        <v>113</v>
      </c>
      <c r="BS7" s="39" t="s">
        <v>113</v>
      </c>
      <c r="BT7" s="39" t="s">
        <v>113</v>
      </c>
      <c r="BU7" s="39">
        <v>24.06</v>
      </c>
      <c r="BV7" s="39" t="s">
        <v>113</v>
      </c>
      <c r="BW7" s="39" t="s">
        <v>113</v>
      </c>
      <c r="BX7" s="39" t="s">
        <v>113</v>
      </c>
      <c r="BY7" s="39" t="s">
        <v>113</v>
      </c>
      <c r="BZ7" s="39">
        <v>69.87</v>
      </c>
      <c r="CA7" s="39">
        <v>69.8</v>
      </c>
      <c r="CB7" s="39" t="s">
        <v>113</v>
      </c>
      <c r="CC7" s="39" t="s">
        <v>113</v>
      </c>
      <c r="CD7" s="39" t="s">
        <v>113</v>
      </c>
      <c r="CE7" s="39" t="s">
        <v>113</v>
      </c>
      <c r="CF7" s="39">
        <v>721.95</v>
      </c>
      <c r="CG7" s="39" t="s">
        <v>113</v>
      </c>
      <c r="CH7" s="39" t="s">
        <v>113</v>
      </c>
      <c r="CI7" s="39" t="s">
        <v>113</v>
      </c>
      <c r="CJ7" s="39" t="s">
        <v>113</v>
      </c>
      <c r="CK7" s="39">
        <v>234.96</v>
      </c>
      <c r="CL7" s="39">
        <v>232.54</v>
      </c>
      <c r="CM7" s="39" t="s">
        <v>113</v>
      </c>
      <c r="CN7" s="39" t="s">
        <v>113</v>
      </c>
      <c r="CO7" s="39" t="s">
        <v>113</v>
      </c>
      <c r="CP7" s="39" t="s">
        <v>113</v>
      </c>
      <c r="CQ7" s="39">
        <v>30.93</v>
      </c>
      <c r="CR7" s="39" t="s">
        <v>113</v>
      </c>
      <c r="CS7" s="39" t="s">
        <v>113</v>
      </c>
      <c r="CT7" s="39" t="s">
        <v>113</v>
      </c>
      <c r="CU7" s="39" t="s">
        <v>113</v>
      </c>
      <c r="CV7" s="39">
        <v>42.9</v>
      </c>
      <c r="CW7" s="39">
        <v>42.17</v>
      </c>
      <c r="CX7" s="39" t="s">
        <v>113</v>
      </c>
      <c r="CY7" s="39" t="s">
        <v>113</v>
      </c>
      <c r="CZ7" s="39" t="s">
        <v>113</v>
      </c>
      <c r="DA7" s="39" t="s">
        <v>113</v>
      </c>
      <c r="DB7" s="39">
        <v>61.34</v>
      </c>
      <c r="DC7" s="39" t="s">
        <v>113</v>
      </c>
      <c r="DD7" s="39" t="s">
        <v>113</v>
      </c>
      <c r="DE7" s="39" t="s">
        <v>113</v>
      </c>
      <c r="DF7" s="39" t="s">
        <v>113</v>
      </c>
      <c r="DG7" s="39">
        <v>83.5</v>
      </c>
      <c r="DH7" s="39">
        <v>82.3</v>
      </c>
      <c r="DI7" s="39" t="s">
        <v>113</v>
      </c>
      <c r="DJ7" s="39" t="s">
        <v>113</v>
      </c>
      <c r="DK7" s="39" t="s">
        <v>113</v>
      </c>
      <c r="DL7" s="39" t="s">
        <v>113</v>
      </c>
      <c r="DM7" s="39">
        <v>3.27</v>
      </c>
      <c r="DN7" s="39" t="s">
        <v>113</v>
      </c>
      <c r="DO7" s="39" t="s">
        <v>113</v>
      </c>
      <c r="DP7" s="39" t="s">
        <v>113</v>
      </c>
      <c r="DQ7" s="39" t="s">
        <v>113</v>
      </c>
      <c r="DR7" s="39">
        <v>22.77</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5073</cp:lastModifiedBy>
  <cp:lastPrinted>2018-02-05T08:54:28Z</cp:lastPrinted>
  <dcterms:modified xsi:type="dcterms:W3CDTF">2018-02-05T08:54:30Z</dcterms:modified>
</cp:coreProperties>
</file>